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0"/>
  <workbookPr autoCompressPictures="0"/>
  <mc:AlternateContent xmlns:mc="http://schemas.openxmlformats.org/markup-compatibility/2006">
    <mc:Choice Requires="x15">
      <x15ac:absPath xmlns:x15ac="http://schemas.microsoft.com/office/spreadsheetml/2010/11/ac" url="/Users/lgreiner/Desktop/"/>
    </mc:Choice>
  </mc:AlternateContent>
  <xr:revisionPtr revIDLastSave="0" documentId="8_{294F9A75-34AD-824D-AFAE-42EFDFA3D48C}" xr6:coauthVersionLast="36" xr6:coauthVersionMax="36" xr10:uidLastSave="{00000000-0000-0000-0000-000000000000}"/>
  <bookViews>
    <workbookView xWindow="0" yWindow="460" windowWidth="23040" windowHeight="9200" xr2:uid="{00000000-000D-0000-FFFF-FFFF00000000}"/>
  </bookViews>
  <sheets>
    <sheet name="INSTRUCTIONS" sheetId="3" r:id="rId1"/>
    <sheet name="PPM &amp; Lb per Ac" sheetId="2" r:id="rId2"/>
    <sheet name="P2O5 Lb per A &amp; P PPM" sheetId="9" r:id="rId3"/>
    <sheet name="Agri-Analysis" sheetId="6" r:id="rId4"/>
    <sheet name="Agrolab" sheetId="7" r:id="rId5"/>
    <sheet name="AgSource Harris" sheetId="17" r:id="rId6"/>
    <sheet name="A&amp;L Great Lakes" sheetId="19" r:id="rId7"/>
    <sheet name="Brookside" sheetId="8" r:id="rId8"/>
    <sheet name="Logan" sheetId="10" r:id="rId9"/>
    <sheet name="Midwest" sheetId="11" r:id="rId10"/>
    <sheet name="Spectrum" sheetId="12" r:id="rId11"/>
    <sheet name="Virginia Tech" sheetId="13" r:id="rId12"/>
    <sheet name="Waters-Camilla" sheetId="14" r:id="rId13"/>
    <sheet name="Waters-Warsaw" sheetId="16" r:id="rId14"/>
    <sheet name="Waypoint" sheetId="15" r:id="rId15"/>
  </sheet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N8" i="16" l="1"/>
  <c r="N9" i="16"/>
  <c r="N10" i="16"/>
  <c r="N11" i="16"/>
  <c r="N12" i="16"/>
  <c r="N13" i="16"/>
  <c r="N14" i="16"/>
  <c r="N15" i="16"/>
  <c r="N16" i="16"/>
  <c r="N17" i="16"/>
  <c r="N18" i="16"/>
  <c r="N19" i="16"/>
  <c r="N20" i="16"/>
  <c r="N21" i="16"/>
  <c r="N22" i="16"/>
  <c r="N23" i="16"/>
  <c r="N24" i="16"/>
  <c r="N25" i="16"/>
  <c r="N26" i="16"/>
  <c r="N27" i="16"/>
  <c r="N28" i="16"/>
  <c r="N29" i="16"/>
  <c r="N30" i="16"/>
  <c r="N31" i="16"/>
  <c r="N32" i="16"/>
  <c r="N33" i="16"/>
  <c r="N34" i="16"/>
  <c r="N35" i="16"/>
  <c r="N36" i="16"/>
  <c r="N37" i="16"/>
  <c r="N38" i="16"/>
  <c r="N39" i="16"/>
  <c r="N40" i="16"/>
  <c r="N41" i="16"/>
  <c r="N42" i="16"/>
  <c r="N43" i="16"/>
  <c r="N44" i="16"/>
  <c r="N45" i="16"/>
  <c r="N46" i="16"/>
  <c r="N47" i="16"/>
  <c r="N48" i="16"/>
  <c r="N49" i="16"/>
  <c r="N50" i="16"/>
  <c r="N51" i="16"/>
  <c r="N52" i="16"/>
  <c r="N53" i="16"/>
  <c r="N54" i="16"/>
  <c r="N55" i="16"/>
  <c r="N56" i="16"/>
  <c r="N7" i="16"/>
  <c r="B8" i="16"/>
  <c r="E8" i="16"/>
  <c r="B9" i="16"/>
  <c r="C9" i="16"/>
  <c r="B10" i="16"/>
  <c r="C10" i="16"/>
  <c r="B11" i="16"/>
  <c r="C11" i="16"/>
  <c r="B12" i="16"/>
  <c r="D12" i="16"/>
  <c r="B13" i="16"/>
  <c r="C13" i="16"/>
  <c r="B14" i="16"/>
  <c r="E14" i="16"/>
  <c r="B15" i="16"/>
  <c r="C15" i="16"/>
  <c r="B16" i="16"/>
  <c r="E16" i="16"/>
  <c r="B17" i="16"/>
  <c r="E17" i="16"/>
  <c r="B18" i="16"/>
  <c r="E18" i="16"/>
  <c r="B19" i="16"/>
  <c r="E19" i="16"/>
  <c r="B20" i="16"/>
  <c r="E20" i="16"/>
  <c r="B21" i="16"/>
  <c r="E21" i="16"/>
  <c r="B22" i="16"/>
  <c r="E22" i="16"/>
  <c r="B23" i="16"/>
  <c r="E23" i="16"/>
  <c r="B24" i="16"/>
  <c r="E24" i="16"/>
  <c r="B25" i="16"/>
  <c r="E25" i="16"/>
  <c r="B26" i="16"/>
  <c r="E26" i="16"/>
  <c r="B27" i="16"/>
  <c r="E27" i="16"/>
  <c r="B28" i="16"/>
  <c r="E28" i="16"/>
  <c r="B29" i="16"/>
  <c r="D29" i="16"/>
  <c r="B30" i="16"/>
  <c r="E30" i="16"/>
  <c r="B31" i="16"/>
  <c r="D31" i="16"/>
  <c r="B32" i="16"/>
  <c r="E32" i="16"/>
  <c r="B33" i="16"/>
  <c r="D33" i="16"/>
  <c r="B34" i="16"/>
  <c r="E34" i="16"/>
  <c r="B35" i="16"/>
  <c r="E35" i="16"/>
  <c r="B36" i="16"/>
  <c r="D36" i="16"/>
  <c r="B37" i="16"/>
  <c r="D37" i="16"/>
  <c r="B38" i="16"/>
  <c r="E38" i="16"/>
  <c r="B39" i="16"/>
  <c r="D39" i="16"/>
  <c r="B40" i="16"/>
  <c r="D40" i="16"/>
  <c r="B41" i="16"/>
  <c r="D41" i="16"/>
  <c r="B42" i="16"/>
  <c r="E42" i="16"/>
  <c r="B43" i="16"/>
  <c r="E43" i="16"/>
  <c r="B44" i="16"/>
  <c r="D44" i="16"/>
  <c r="B45" i="16"/>
  <c r="D45" i="16"/>
  <c r="B46" i="16"/>
  <c r="E46" i="16"/>
  <c r="B47" i="16"/>
  <c r="D47" i="16"/>
  <c r="B48" i="16"/>
  <c r="D48" i="16"/>
  <c r="B49" i="16"/>
  <c r="D49" i="16"/>
  <c r="B50" i="16"/>
  <c r="E50" i="16"/>
  <c r="B51" i="16"/>
  <c r="E51" i="16"/>
  <c r="B52" i="16"/>
  <c r="C52" i="16"/>
  <c r="B53" i="16"/>
  <c r="D53" i="16"/>
  <c r="B54" i="16"/>
  <c r="E54" i="16"/>
  <c r="B55" i="16"/>
  <c r="D55" i="16"/>
  <c r="B56" i="16"/>
  <c r="E56" i="16"/>
  <c r="B7" i="16"/>
  <c r="D7" i="16"/>
  <c r="C7" i="16"/>
  <c r="C45" i="16"/>
  <c r="E33" i="16"/>
  <c r="C37" i="16"/>
  <c r="E41" i="16"/>
  <c r="C48" i="16"/>
  <c r="C28" i="16"/>
  <c r="D52" i="16"/>
  <c r="D32" i="16"/>
  <c r="E48" i="16"/>
  <c r="E36" i="16"/>
  <c r="C36" i="16"/>
  <c r="C20" i="16"/>
  <c r="D28" i="16"/>
  <c r="E44" i="16"/>
  <c r="C56" i="16"/>
  <c r="C44" i="16"/>
  <c r="C32" i="16"/>
  <c r="C16" i="16"/>
  <c r="E52" i="16"/>
  <c r="C40" i="16"/>
  <c r="C29" i="16"/>
  <c r="C12" i="16"/>
  <c r="E49" i="16"/>
  <c r="E40" i="16"/>
  <c r="C49" i="16"/>
  <c r="C41" i="16"/>
  <c r="C33" i="16"/>
  <c r="C24" i="16"/>
  <c r="D56" i="16"/>
  <c r="E7" i="16"/>
  <c r="E45" i="16"/>
  <c r="E37" i="16"/>
  <c r="E29" i="16"/>
  <c r="C53" i="16"/>
  <c r="E53" i="16"/>
  <c r="D23" i="16"/>
  <c r="C23" i="16"/>
  <c r="D51" i="16"/>
  <c r="D43" i="16"/>
  <c r="D35" i="16"/>
  <c r="D27" i="16"/>
  <c r="D18" i="16"/>
  <c r="C55" i="16"/>
  <c r="C51" i="16"/>
  <c r="C47" i="16"/>
  <c r="C43" i="16"/>
  <c r="C39" i="16"/>
  <c r="C35" i="16"/>
  <c r="C31" i="16"/>
  <c r="C27" i="16"/>
  <c r="C22" i="16"/>
  <c r="C18" i="16"/>
  <c r="C8" i="16"/>
  <c r="D54" i="16"/>
  <c r="D50" i="16"/>
  <c r="D46" i="16"/>
  <c r="D42" i="16"/>
  <c r="D38" i="16"/>
  <c r="D34" i="16"/>
  <c r="D30" i="16"/>
  <c r="D25" i="16"/>
  <c r="D21" i="16"/>
  <c r="D17" i="16"/>
  <c r="D9" i="16"/>
  <c r="E55" i="16"/>
  <c r="E47" i="16"/>
  <c r="E39" i="16"/>
  <c r="E31" i="16"/>
  <c r="E9" i="16"/>
  <c r="D19" i="16"/>
  <c r="D15" i="16"/>
  <c r="E11" i="16"/>
  <c r="C19" i="16"/>
  <c r="D22" i="16"/>
  <c r="D10" i="16"/>
  <c r="E10" i="16"/>
  <c r="C54" i="16"/>
  <c r="C50" i="16"/>
  <c r="C46" i="16"/>
  <c r="C42" i="16"/>
  <c r="C38" i="16"/>
  <c r="C34" i="16"/>
  <c r="C30" i="16"/>
  <c r="C25" i="16"/>
  <c r="C21" i="16"/>
  <c r="C17" i="16"/>
  <c r="D24" i="16"/>
  <c r="D20" i="16"/>
  <c r="D16" i="16"/>
  <c r="D8" i="16"/>
  <c r="E12" i="16"/>
  <c r="C26" i="16"/>
  <c r="D26" i="16"/>
  <c r="E15" i="16"/>
  <c r="D14" i="16"/>
  <c r="C14" i="16"/>
  <c r="D13" i="16"/>
  <c r="E13" i="16"/>
  <c r="D11" i="16"/>
  <c r="M7" i="6"/>
  <c r="N7" i="6"/>
  <c r="M56" i="19"/>
  <c r="N56" i="19"/>
  <c r="D56" i="19"/>
  <c r="C56" i="19"/>
  <c r="B56" i="19"/>
  <c r="M55" i="19"/>
  <c r="N55" i="19"/>
  <c r="D55" i="19"/>
  <c r="C55" i="19"/>
  <c r="B55" i="19"/>
  <c r="M54" i="19"/>
  <c r="N54" i="19"/>
  <c r="D54" i="19"/>
  <c r="C54" i="19"/>
  <c r="B54" i="19"/>
  <c r="M53" i="19"/>
  <c r="N53" i="19"/>
  <c r="D53" i="19"/>
  <c r="C53" i="19"/>
  <c r="B53" i="19"/>
  <c r="M52" i="19"/>
  <c r="N52" i="19"/>
  <c r="O52" i="19"/>
  <c r="D52" i="19"/>
  <c r="C52" i="19"/>
  <c r="B52" i="19"/>
  <c r="M51" i="19"/>
  <c r="N51" i="19"/>
  <c r="D51" i="19"/>
  <c r="C51" i="19"/>
  <c r="B51" i="19"/>
  <c r="E51" i="19"/>
  <c r="F51" i="19"/>
  <c r="M50" i="19"/>
  <c r="N50" i="19"/>
  <c r="D50" i="19"/>
  <c r="C50" i="19"/>
  <c r="B50" i="19"/>
  <c r="M49" i="19"/>
  <c r="N49" i="19"/>
  <c r="D49" i="19"/>
  <c r="C49" i="19"/>
  <c r="B49" i="19"/>
  <c r="M48" i="19"/>
  <c r="N48" i="19"/>
  <c r="D48" i="19"/>
  <c r="C48" i="19"/>
  <c r="B48" i="19"/>
  <c r="M47" i="19"/>
  <c r="N47" i="19"/>
  <c r="D47" i="19"/>
  <c r="C47" i="19"/>
  <c r="B47" i="19"/>
  <c r="M46" i="19"/>
  <c r="N46" i="19"/>
  <c r="D46" i="19"/>
  <c r="C46" i="19"/>
  <c r="B46" i="19"/>
  <c r="M45" i="19"/>
  <c r="N45" i="19"/>
  <c r="D45" i="19"/>
  <c r="C45" i="19"/>
  <c r="B45" i="19"/>
  <c r="M44" i="19"/>
  <c r="N44" i="19"/>
  <c r="O44" i="19"/>
  <c r="D44" i="19"/>
  <c r="C44" i="19"/>
  <c r="B44" i="19"/>
  <c r="E44" i="19"/>
  <c r="F44" i="19"/>
  <c r="M43" i="19"/>
  <c r="N43" i="19"/>
  <c r="R43" i="19"/>
  <c r="D43" i="19"/>
  <c r="C43" i="19"/>
  <c r="B43" i="19"/>
  <c r="M42" i="19"/>
  <c r="N42" i="19"/>
  <c r="D42" i="19"/>
  <c r="C42" i="19"/>
  <c r="B42" i="19"/>
  <c r="M41" i="19"/>
  <c r="N41" i="19"/>
  <c r="D41" i="19"/>
  <c r="C41" i="19"/>
  <c r="B41" i="19"/>
  <c r="E41" i="19"/>
  <c r="F41" i="19"/>
  <c r="J41" i="19"/>
  <c r="M40" i="19"/>
  <c r="N40" i="19"/>
  <c r="D40" i="19"/>
  <c r="C40" i="19"/>
  <c r="B40" i="19"/>
  <c r="M39" i="19"/>
  <c r="N39" i="19"/>
  <c r="D39" i="19"/>
  <c r="C39" i="19"/>
  <c r="B39" i="19"/>
  <c r="M38" i="19"/>
  <c r="N38" i="19"/>
  <c r="D38" i="19"/>
  <c r="C38" i="19"/>
  <c r="B38" i="19"/>
  <c r="M37" i="19"/>
  <c r="N37" i="19"/>
  <c r="D37" i="19"/>
  <c r="C37" i="19"/>
  <c r="B37" i="19"/>
  <c r="E37" i="19"/>
  <c r="F37" i="19"/>
  <c r="H37" i="19"/>
  <c r="I37" i="19"/>
  <c r="M36" i="19"/>
  <c r="N36" i="19"/>
  <c r="O36" i="19"/>
  <c r="D36" i="19"/>
  <c r="C36" i="19"/>
  <c r="B36" i="19"/>
  <c r="M35" i="19"/>
  <c r="N35" i="19"/>
  <c r="D35" i="19"/>
  <c r="C35" i="19"/>
  <c r="B35" i="19"/>
  <c r="M34" i="19"/>
  <c r="N34" i="19"/>
  <c r="D34" i="19"/>
  <c r="C34" i="19"/>
  <c r="B34" i="19"/>
  <c r="E34" i="19"/>
  <c r="F34" i="19"/>
  <c r="M33" i="19"/>
  <c r="N33" i="19"/>
  <c r="D33" i="19"/>
  <c r="C33" i="19"/>
  <c r="B33" i="19"/>
  <c r="E33" i="19"/>
  <c r="F33" i="19"/>
  <c r="G33" i="19"/>
  <c r="M32" i="19"/>
  <c r="N32" i="19"/>
  <c r="D32" i="19"/>
  <c r="C32" i="19"/>
  <c r="B32" i="19"/>
  <c r="M31" i="19"/>
  <c r="N31" i="19"/>
  <c r="D31" i="19"/>
  <c r="C31" i="19"/>
  <c r="B31" i="19"/>
  <c r="M30" i="19"/>
  <c r="N30" i="19"/>
  <c r="D30" i="19"/>
  <c r="C30" i="19"/>
  <c r="B30" i="19"/>
  <c r="M29" i="19"/>
  <c r="N29" i="19"/>
  <c r="D29" i="19"/>
  <c r="C29" i="19"/>
  <c r="B29" i="19"/>
  <c r="E29" i="19"/>
  <c r="F29" i="19"/>
  <c r="M28" i="19"/>
  <c r="N28" i="19"/>
  <c r="O28" i="19"/>
  <c r="D28" i="19"/>
  <c r="C28" i="19"/>
  <c r="B28" i="19"/>
  <c r="E28" i="19"/>
  <c r="F28" i="19"/>
  <c r="M27" i="19"/>
  <c r="N27" i="19"/>
  <c r="R27" i="19"/>
  <c r="D27" i="19"/>
  <c r="C27" i="19"/>
  <c r="B27" i="19"/>
  <c r="M26" i="19"/>
  <c r="N26" i="19"/>
  <c r="D26" i="19"/>
  <c r="C26" i="19"/>
  <c r="B26" i="19"/>
  <c r="M25" i="19"/>
  <c r="N25" i="19"/>
  <c r="D25" i="19"/>
  <c r="C25" i="19"/>
  <c r="B25" i="19"/>
  <c r="M24" i="19"/>
  <c r="N24" i="19"/>
  <c r="D24" i="19"/>
  <c r="C24" i="19"/>
  <c r="B24" i="19"/>
  <c r="M23" i="19"/>
  <c r="N23" i="19"/>
  <c r="D23" i="19"/>
  <c r="C23" i="19"/>
  <c r="B23" i="19"/>
  <c r="M22" i="19"/>
  <c r="N22" i="19"/>
  <c r="D22" i="19"/>
  <c r="C22" i="19"/>
  <c r="B22" i="19"/>
  <c r="M21" i="19"/>
  <c r="N21" i="19"/>
  <c r="R21" i="19"/>
  <c r="D21" i="19"/>
  <c r="C21" i="19"/>
  <c r="B21" i="19"/>
  <c r="M20" i="19"/>
  <c r="N20" i="19"/>
  <c r="D20" i="19"/>
  <c r="C20" i="19"/>
  <c r="B20" i="19"/>
  <c r="M19" i="19"/>
  <c r="N19" i="19"/>
  <c r="D19" i="19"/>
  <c r="C19" i="19"/>
  <c r="B19" i="19"/>
  <c r="M18" i="19"/>
  <c r="N18" i="19"/>
  <c r="D18" i="19"/>
  <c r="C18" i="19"/>
  <c r="B18" i="19"/>
  <c r="M17" i="19"/>
  <c r="N17" i="19"/>
  <c r="R17" i="19"/>
  <c r="D17" i="19"/>
  <c r="C17" i="19"/>
  <c r="B17" i="19"/>
  <c r="E17" i="19"/>
  <c r="F17" i="19"/>
  <c r="M16" i="19"/>
  <c r="N16" i="19"/>
  <c r="D16" i="19"/>
  <c r="C16" i="19"/>
  <c r="B16" i="19"/>
  <c r="M15" i="19"/>
  <c r="N15" i="19"/>
  <c r="D15" i="19"/>
  <c r="C15" i="19"/>
  <c r="B15" i="19"/>
  <c r="E15" i="19"/>
  <c r="F15" i="19"/>
  <c r="M14" i="19"/>
  <c r="N14" i="19"/>
  <c r="D14" i="19"/>
  <c r="C14" i="19"/>
  <c r="B14" i="19"/>
  <c r="M13" i="19"/>
  <c r="N13" i="19"/>
  <c r="D13" i="19"/>
  <c r="C13" i="19"/>
  <c r="B13" i="19"/>
  <c r="M12" i="19"/>
  <c r="N12" i="19"/>
  <c r="R12" i="19"/>
  <c r="D12" i="19"/>
  <c r="C12" i="19"/>
  <c r="B12" i="19"/>
  <c r="M11" i="19"/>
  <c r="N11" i="19"/>
  <c r="O11" i="19"/>
  <c r="D11" i="19"/>
  <c r="C11" i="19"/>
  <c r="B11" i="19"/>
  <c r="M10" i="19"/>
  <c r="N10" i="19"/>
  <c r="P10" i="19"/>
  <c r="Q10" i="19"/>
  <c r="D10" i="19"/>
  <c r="C10" i="19"/>
  <c r="B10" i="19"/>
  <c r="M9" i="19"/>
  <c r="N9" i="19"/>
  <c r="R9" i="19"/>
  <c r="D9" i="19"/>
  <c r="C9" i="19"/>
  <c r="B9" i="19"/>
  <c r="E9" i="19"/>
  <c r="F9" i="19"/>
  <c r="M8" i="19"/>
  <c r="N8" i="19"/>
  <c r="P8" i="19"/>
  <c r="Q8" i="19"/>
  <c r="D8" i="19"/>
  <c r="C8" i="19"/>
  <c r="B8" i="19"/>
  <c r="E8" i="19"/>
  <c r="F8" i="19"/>
  <c r="M7" i="19"/>
  <c r="N7" i="19"/>
  <c r="D7" i="19"/>
  <c r="C7" i="19"/>
  <c r="B7" i="19"/>
  <c r="E11" i="19"/>
  <c r="F11" i="19"/>
  <c r="J11" i="19"/>
  <c r="E13" i="19"/>
  <c r="F13" i="19"/>
  <c r="E20" i="19"/>
  <c r="F20" i="19"/>
  <c r="J20" i="19"/>
  <c r="E48" i="19"/>
  <c r="F48" i="19"/>
  <c r="G48" i="19"/>
  <c r="E19" i="19"/>
  <c r="F19" i="19"/>
  <c r="J19" i="19"/>
  <c r="E16" i="19"/>
  <c r="F16" i="19"/>
  <c r="P21" i="19"/>
  <c r="Q21" i="19"/>
  <c r="O49" i="19"/>
  <c r="R49" i="19"/>
  <c r="P49" i="19"/>
  <c r="Q49" i="19"/>
  <c r="O55" i="19"/>
  <c r="R55" i="19"/>
  <c r="O16" i="19"/>
  <c r="P16" i="19"/>
  <c r="Q16" i="19"/>
  <c r="R16" i="19"/>
  <c r="O39" i="19"/>
  <c r="R39" i="19"/>
  <c r="O41" i="19"/>
  <c r="R41" i="19"/>
  <c r="P41" i="19"/>
  <c r="Q41" i="19"/>
  <c r="R20" i="19"/>
  <c r="P20" i="19"/>
  <c r="Q20" i="19"/>
  <c r="O20" i="19"/>
  <c r="O33" i="19"/>
  <c r="R33" i="19"/>
  <c r="P33" i="19"/>
  <c r="Q33" i="19"/>
  <c r="P17" i="19"/>
  <c r="Q17" i="19"/>
  <c r="P9" i="19"/>
  <c r="Q9" i="19"/>
  <c r="O21" i="19"/>
  <c r="E50" i="19"/>
  <c r="F50" i="19"/>
  <c r="J50" i="19"/>
  <c r="E24" i="19"/>
  <c r="F24" i="19"/>
  <c r="H24" i="19"/>
  <c r="I24" i="19"/>
  <c r="E25" i="19"/>
  <c r="F25" i="19"/>
  <c r="J25" i="19"/>
  <c r="E35" i="19"/>
  <c r="F35" i="19"/>
  <c r="H35" i="19"/>
  <c r="I35" i="19"/>
  <c r="E40" i="19"/>
  <c r="F40" i="19"/>
  <c r="E47" i="19"/>
  <c r="F47" i="19"/>
  <c r="J47" i="19"/>
  <c r="E55" i="19"/>
  <c r="F55" i="19"/>
  <c r="G55" i="19"/>
  <c r="E10" i="19"/>
  <c r="F10" i="19"/>
  <c r="J10" i="19"/>
  <c r="E21" i="19"/>
  <c r="F21" i="19"/>
  <c r="G21" i="19"/>
  <c r="H33" i="19"/>
  <c r="I33" i="19"/>
  <c r="E38" i="19"/>
  <c r="F38" i="19"/>
  <c r="G38" i="19"/>
  <c r="E42" i="19"/>
  <c r="F42" i="19"/>
  <c r="G42" i="19"/>
  <c r="E43" i="19"/>
  <c r="F43" i="19"/>
  <c r="J43" i="19"/>
  <c r="E45" i="19"/>
  <c r="F45" i="19"/>
  <c r="J45" i="19"/>
  <c r="E56" i="19"/>
  <c r="F56" i="19"/>
  <c r="H56" i="19"/>
  <c r="I56" i="19"/>
  <c r="E36" i="19"/>
  <c r="F36" i="19"/>
  <c r="J36" i="19"/>
  <c r="E46" i="19"/>
  <c r="F46" i="19"/>
  <c r="G46" i="19"/>
  <c r="E54" i="19"/>
  <c r="F54" i="19"/>
  <c r="J54" i="19"/>
  <c r="E32" i="19"/>
  <c r="F32" i="19"/>
  <c r="H32" i="19"/>
  <c r="I32" i="19"/>
  <c r="E12" i="19"/>
  <c r="F12" i="19"/>
  <c r="G12" i="19"/>
  <c r="E14" i="19"/>
  <c r="F14" i="19"/>
  <c r="H14" i="19"/>
  <c r="I14" i="19"/>
  <c r="E18" i="19"/>
  <c r="F18" i="19"/>
  <c r="G18" i="19"/>
  <c r="E23" i="19"/>
  <c r="F23" i="19"/>
  <c r="H23" i="19"/>
  <c r="I23" i="19"/>
  <c r="E26" i="19"/>
  <c r="F26" i="19"/>
  <c r="G26" i="19"/>
  <c r="E27" i="19"/>
  <c r="F27" i="19"/>
  <c r="H27" i="19"/>
  <c r="I27" i="19"/>
  <c r="E30" i="19"/>
  <c r="F30" i="19"/>
  <c r="G30" i="19"/>
  <c r="E31" i="19"/>
  <c r="F31" i="19"/>
  <c r="H31" i="19"/>
  <c r="I31" i="19"/>
  <c r="E39" i="19"/>
  <c r="F39" i="19"/>
  <c r="E49" i="19"/>
  <c r="F49" i="19"/>
  <c r="E52" i="19"/>
  <c r="F52" i="19"/>
  <c r="H52" i="19"/>
  <c r="I52" i="19"/>
  <c r="E53" i="19"/>
  <c r="F53" i="19"/>
  <c r="G53" i="19"/>
  <c r="R7" i="6"/>
  <c r="O7" i="6"/>
  <c r="P7" i="6"/>
  <c r="Q7" i="6"/>
  <c r="E7" i="19"/>
  <c r="F7" i="19"/>
  <c r="G7" i="19"/>
  <c r="H9" i="19"/>
  <c r="I9" i="19"/>
  <c r="G9" i="19"/>
  <c r="J9" i="19"/>
  <c r="O14" i="19"/>
  <c r="P14" i="19"/>
  <c r="Q14" i="19"/>
  <c r="R14" i="19"/>
  <c r="H13" i="19"/>
  <c r="I13" i="19"/>
  <c r="G13" i="19"/>
  <c r="J13" i="19"/>
  <c r="P7" i="19"/>
  <c r="Q7" i="19"/>
  <c r="O7" i="19"/>
  <c r="R7" i="19"/>
  <c r="P15" i="19"/>
  <c r="Q15" i="19"/>
  <c r="O15" i="19"/>
  <c r="R15" i="19"/>
  <c r="G8" i="19"/>
  <c r="J8" i="19"/>
  <c r="J14" i="19"/>
  <c r="J15" i="19"/>
  <c r="H15" i="19"/>
  <c r="I15" i="19"/>
  <c r="G16" i="19"/>
  <c r="H16" i="19"/>
  <c r="I16" i="19"/>
  <c r="O22" i="19"/>
  <c r="R22" i="19"/>
  <c r="H26" i="19"/>
  <c r="I26" i="19"/>
  <c r="H28" i="19"/>
  <c r="I28" i="19"/>
  <c r="J28" i="19"/>
  <c r="G28" i="19"/>
  <c r="O29" i="19"/>
  <c r="R29" i="19"/>
  <c r="P29" i="19"/>
  <c r="Q29" i="19"/>
  <c r="O31" i="19"/>
  <c r="R31" i="19"/>
  <c r="P31" i="19"/>
  <c r="Q31" i="19"/>
  <c r="R32" i="19"/>
  <c r="P32" i="19"/>
  <c r="Q32" i="19"/>
  <c r="O32" i="19"/>
  <c r="H40" i="19"/>
  <c r="I40" i="19"/>
  <c r="J40" i="19"/>
  <c r="G40" i="19"/>
  <c r="G47" i="19"/>
  <c r="H48" i="19"/>
  <c r="I48" i="19"/>
  <c r="J48" i="19"/>
  <c r="J53" i="19"/>
  <c r="H8" i="19"/>
  <c r="I8" i="19"/>
  <c r="O8" i="19"/>
  <c r="G15" i="19"/>
  <c r="J16" i="19"/>
  <c r="H17" i="19"/>
  <c r="I17" i="19"/>
  <c r="G17" i="19"/>
  <c r="J17" i="19"/>
  <c r="P19" i="19"/>
  <c r="Q19" i="19"/>
  <c r="O19" i="19"/>
  <c r="R19" i="19"/>
  <c r="P22" i="19"/>
  <c r="Q22" i="19"/>
  <c r="P34" i="19"/>
  <c r="Q34" i="19"/>
  <c r="R34" i="19"/>
  <c r="O34" i="19"/>
  <c r="R8" i="19"/>
  <c r="O18" i="19"/>
  <c r="P18" i="19"/>
  <c r="Q18" i="19"/>
  <c r="R18" i="19"/>
  <c r="G20" i="19"/>
  <c r="H20" i="19"/>
  <c r="I20" i="19"/>
  <c r="H21" i="19"/>
  <c r="I21" i="19"/>
  <c r="J21" i="19"/>
  <c r="P23" i="19"/>
  <c r="Q23" i="19"/>
  <c r="R23" i="19"/>
  <c r="R24" i="19"/>
  <c r="P24" i="19"/>
  <c r="Q24" i="19"/>
  <c r="O24" i="19"/>
  <c r="G37" i="19"/>
  <c r="J37" i="19"/>
  <c r="G41" i="19"/>
  <c r="H41" i="19"/>
  <c r="I41" i="19"/>
  <c r="H44" i="19"/>
  <c r="I44" i="19"/>
  <c r="J44" i="19"/>
  <c r="G44" i="19"/>
  <c r="O45" i="19"/>
  <c r="R45" i="19"/>
  <c r="P45" i="19"/>
  <c r="Q45" i="19"/>
  <c r="O47" i="19"/>
  <c r="R47" i="19"/>
  <c r="P47" i="19"/>
  <c r="Q47" i="19"/>
  <c r="R48" i="19"/>
  <c r="P48" i="19"/>
  <c r="Q48" i="19"/>
  <c r="O48" i="19"/>
  <c r="J56" i="19"/>
  <c r="G56" i="19"/>
  <c r="O9" i="19"/>
  <c r="O10" i="19"/>
  <c r="R10" i="19"/>
  <c r="P11" i="19"/>
  <c r="Q11" i="19"/>
  <c r="R11" i="19"/>
  <c r="P12" i="19"/>
  <c r="Q12" i="19"/>
  <c r="O12" i="19"/>
  <c r="R13" i="19"/>
  <c r="P13" i="19"/>
  <c r="Q13" i="19"/>
  <c r="O13" i="19"/>
  <c r="O23" i="19"/>
  <c r="J24" i="19"/>
  <c r="R25" i="19"/>
  <c r="P25" i="19"/>
  <c r="Q25" i="19"/>
  <c r="O25" i="19"/>
  <c r="P50" i="19"/>
  <c r="Q50" i="19"/>
  <c r="R50" i="19"/>
  <c r="O50" i="19"/>
  <c r="G29" i="19"/>
  <c r="J29" i="19"/>
  <c r="O35" i="19"/>
  <c r="P35" i="19"/>
  <c r="Q35" i="19"/>
  <c r="J38" i="19"/>
  <c r="P38" i="19"/>
  <c r="Q38" i="19"/>
  <c r="R38" i="19"/>
  <c r="O38" i="19"/>
  <c r="O51" i="19"/>
  <c r="P51" i="19"/>
  <c r="Q51" i="19"/>
  <c r="H54" i="19"/>
  <c r="I54" i="19"/>
  <c r="P54" i="19"/>
  <c r="Q54" i="19"/>
  <c r="R54" i="19"/>
  <c r="O54" i="19"/>
  <c r="G19" i="19"/>
  <c r="P26" i="19"/>
  <c r="Q26" i="19"/>
  <c r="R26" i="19"/>
  <c r="H29" i="19"/>
  <c r="I29" i="19"/>
  <c r="J33" i="19"/>
  <c r="J34" i="19"/>
  <c r="H34" i="19"/>
  <c r="I34" i="19"/>
  <c r="R35" i="19"/>
  <c r="O37" i="19"/>
  <c r="R37" i="19"/>
  <c r="R40" i="19"/>
  <c r="P40" i="19"/>
  <c r="Q40" i="19"/>
  <c r="P42" i="19"/>
  <c r="Q42" i="19"/>
  <c r="R42" i="19"/>
  <c r="J49" i="19"/>
  <c r="H50" i="19"/>
  <c r="I50" i="19"/>
  <c r="G51" i="19"/>
  <c r="H51" i="19"/>
  <c r="I51" i="19"/>
  <c r="R51" i="19"/>
  <c r="O53" i="19"/>
  <c r="R53" i="19"/>
  <c r="R56" i="19"/>
  <c r="P56" i="19"/>
  <c r="Q56" i="19"/>
  <c r="O17" i="19"/>
  <c r="E22" i="19"/>
  <c r="F22" i="19"/>
  <c r="O26" i="19"/>
  <c r="O27" i="19"/>
  <c r="P27" i="19"/>
  <c r="Q27" i="19"/>
  <c r="P30" i="19"/>
  <c r="Q30" i="19"/>
  <c r="R30" i="19"/>
  <c r="O30" i="19"/>
  <c r="G34" i="19"/>
  <c r="P37" i="19"/>
  <c r="Q37" i="19"/>
  <c r="P39" i="19"/>
  <c r="Q39" i="19"/>
  <c r="O40" i="19"/>
  <c r="O42" i="19"/>
  <c r="O43" i="19"/>
  <c r="P43" i="19"/>
  <c r="Q43" i="19"/>
  <c r="J46" i="19"/>
  <c r="P46" i="19"/>
  <c r="Q46" i="19"/>
  <c r="R46" i="19"/>
  <c r="O46" i="19"/>
  <c r="G50" i="19"/>
  <c r="J51" i="19"/>
  <c r="P53" i="19"/>
  <c r="Q53" i="19"/>
  <c r="G54" i="19"/>
  <c r="P55" i="19"/>
  <c r="Q55" i="19"/>
  <c r="O56" i="19"/>
  <c r="R28" i="19"/>
  <c r="P28" i="19"/>
  <c r="Q28" i="19"/>
  <c r="R36" i="19"/>
  <c r="P36" i="19"/>
  <c r="Q36" i="19"/>
  <c r="R44" i="19"/>
  <c r="P44" i="19"/>
  <c r="Q44" i="19"/>
  <c r="R52" i="19"/>
  <c r="P52" i="19"/>
  <c r="Q52" i="19"/>
  <c r="O8" i="16"/>
  <c r="O9" i="16"/>
  <c r="O10" i="16"/>
  <c r="O11" i="16"/>
  <c r="O12" i="16"/>
  <c r="O13" i="16"/>
  <c r="O14" i="16"/>
  <c r="O15" i="16"/>
  <c r="O16" i="16"/>
  <c r="O17" i="16"/>
  <c r="O18" i="16"/>
  <c r="O19" i="16"/>
  <c r="O20" i="16"/>
  <c r="O21" i="16"/>
  <c r="O22" i="16"/>
  <c r="O23" i="16"/>
  <c r="O24" i="16"/>
  <c r="O25" i="16"/>
  <c r="O26" i="16"/>
  <c r="O27" i="16"/>
  <c r="O28" i="16"/>
  <c r="O29" i="16"/>
  <c r="O30" i="16"/>
  <c r="O31" i="16"/>
  <c r="O32" i="16"/>
  <c r="O33" i="16"/>
  <c r="O34" i="16"/>
  <c r="O35" i="16"/>
  <c r="O36" i="16"/>
  <c r="O37" i="16"/>
  <c r="O38" i="16"/>
  <c r="O39" i="16"/>
  <c r="O40" i="16"/>
  <c r="O41" i="16"/>
  <c r="O42" i="16"/>
  <c r="O43" i="16"/>
  <c r="O44" i="16"/>
  <c r="O45" i="16"/>
  <c r="O46" i="16"/>
  <c r="O47" i="16"/>
  <c r="O48" i="16"/>
  <c r="O49" i="16"/>
  <c r="O50" i="16"/>
  <c r="O51" i="16"/>
  <c r="O52" i="16"/>
  <c r="O53" i="16"/>
  <c r="O54" i="16"/>
  <c r="O55" i="16"/>
  <c r="O56" i="16"/>
  <c r="O7" i="16"/>
  <c r="G35" i="19"/>
  <c r="G52" i="19"/>
  <c r="G11" i="19"/>
  <c r="J35" i="19"/>
  <c r="H42" i="19"/>
  <c r="I42" i="19"/>
  <c r="G27" i="19"/>
  <c r="H55" i="19"/>
  <c r="I55" i="19"/>
  <c r="H19" i="19"/>
  <c r="I19" i="19"/>
  <c r="H38" i="19"/>
  <c r="I38" i="19"/>
  <c r="H25" i="19"/>
  <c r="I25" i="19"/>
  <c r="H11" i="19"/>
  <c r="I11" i="19"/>
  <c r="J55" i="19"/>
  <c r="H53" i="19"/>
  <c r="I53" i="19"/>
  <c r="J52" i="19"/>
  <c r="G45" i="19"/>
  <c r="H43" i="19"/>
  <c r="I43" i="19"/>
  <c r="G43" i="19"/>
  <c r="G36" i="19"/>
  <c r="J32" i="19"/>
  <c r="J31" i="19"/>
  <c r="H30" i="19"/>
  <c r="I30" i="19"/>
  <c r="G25" i="19"/>
  <c r="H36" i="19"/>
  <c r="I36" i="19"/>
  <c r="J27" i="19"/>
  <c r="G14" i="19"/>
  <c r="H47" i="19"/>
  <c r="I47" i="19"/>
  <c r="H45" i="19"/>
  <c r="I45" i="19"/>
  <c r="G24" i="19"/>
  <c r="G32" i="19"/>
  <c r="G31" i="19"/>
  <c r="J42" i="19"/>
  <c r="H10" i="19"/>
  <c r="I10" i="19"/>
  <c r="G10" i="19"/>
  <c r="G23" i="19"/>
  <c r="G39" i="19"/>
  <c r="J39" i="19"/>
  <c r="H12" i="19"/>
  <c r="I12" i="19"/>
  <c r="J26" i="19"/>
  <c r="H39" i="19"/>
  <c r="I39" i="19"/>
  <c r="J23" i="19"/>
  <c r="J12" i="19"/>
  <c r="H18" i="19"/>
  <c r="I18" i="19"/>
  <c r="J18" i="19"/>
  <c r="H46" i="19"/>
  <c r="I46" i="19"/>
  <c r="J30" i="19"/>
  <c r="G49" i="19"/>
  <c r="H49" i="19"/>
  <c r="I49" i="19"/>
  <c r="J7" i="19"/>
  <c r="H7" i="19"/>
  <c r="I7" i="19"/>
  <c r="G22" i="19"/>
  <c r="J22" i="19"/>
  <c r="H22" i="19"/>
  <c r="I22" i="19"/>
  <c r="M56" i="17"/>
  <c r="N56" i="17"/>
  <c r="D56" i="17"/>
  <c r="C56" i="17"/>
  <c r="B56" i="17"/>
  <c r="M55" i="17"/>
  <c r="N55" i="17"/>
  <c r="D55" i="17"/>
  <c r="C55" i="17"/>
  <c r="B55" i="17"/>
  <c r="M54" i="17"/>
  <c r="N54" i="17"/>
  <c r="D54" i="17"/>
  <c r="C54" i="17"/>
  <c r="B54" i="17"/>
  <c r="M53" i="17"/>
  <c r="N53" i="17"/>
  <c r="D53" i="17"/>
  <c r="C53" i="17"/>
  <c r="B53" i="17"/>
  <c r="M52" i="17"/>
  <c r="D52" i="17"/>
  <c r="C52" i="17"/>
  <c r="B52" i="17"/>
  <c r="M51" i="17"/>
  <c r="N51" i="17"/>
  <c r="D51" i="17"/>
  <c r="C51" i="17"/>
  <c r="B51" i="17"/>
  <c r="M50" i="17"/>
  <c r="D50" i="17"/>
  <c r="C50" i="17"/>
  <c r="B50" i="17"/>
  <c r="M49" i="17"/>
  <c r="D49" i="17"/>
  <c r="C49" i="17"/>
  <c r="B49" i="17"/>
  <c r="M48" i="17"/>
  <c r="N48" i="17"/>
  <c r="D48" i="17"/>
  <c r="C48" i="17"/>
  <c r="B48" i="17"/>
  <c r="M47" i="17"/>
  <c r="N47" i="17"/>
  <c r="D47" i="17"/>
  <c r="C47" i="17"/>
  <c r="B47" i="17"/>
  <c r="M46" i="17"/>
  <c r="N46" i="17"/>
  <c r="D46" i="17"/>
  <c r="C46" i="17"/>
  <c r="B46" i="17"/>
  <c r="M45" i="17"/>
  <c r="D45" i="17"/>
  <c r="C45" i="17"/>
  <c r="B45" i="17"/>
  <c r="M44" i="17"/>
  <c r="D44" i="17"/>
  <c r="C44" i="17"/>
  <c r="B44" i="17"/>
  <c r="M43" i="17"/>
  <c r="N43" i="17"/>
  <c r="D43" i="17"/>
  <c r="C43" i="17"/>
  <c r="B43" i="17"/>
  <c r="M42" i="17"/>
  <c r="N42" i="17"/>
  <c r="R42" i="17"/>
  <c r="D42" i="17"/>
  <c r="C42" i="17"/>
  <c r="B42" i="17"/>
  <c r="M41" i="17"/>
  <c r="D41" i="17"/>
  <c r="C41" i="17"/>
  <c r="B41" i="17"/>
  <c r="M40" i="17"/>
  <c r="N40" i="17"/>
  <c r="D40" i="17"/>
  <c r="C40" i="17"/>
  <c r="B40" i="17"/>
  <c r="M39" i="17"/>
  <c r="N39" i="17"/>
  <c r="D39" i="17"/>
  <c r="C39" i="17"/>
  <c r="B39" i="17"/>
  <c r="M38" i="17"/>
  <c r="N38" i="17"/>
  <c r="D38" i="17"/>
  <c r="C38" i="17"/>
  <c r="B38" i="17"/>
  <c r="M37" i="17"/>
  <c r="N37" i="17"/>
  <c r="D37" i="17"/>
  <c r="C37" i="17"/>
  <c r="B37" i="17"/>
  <c r="M36" i="17"/>
  <c r="D36" i="17"/>
  <c r="C36" i="17"/>
  <c r="B36" i="17"/>
  <c r="M35" i="17"/>
  <c r="N35" i="17"/>
  <c r="D35" i="17"/>
  <c r="C35" i="17"/>
  <c r="B35" i="17"/>
  <c r="M34" i="17"/>
  <c r="N34" i="17"/>
  <c r="D34" i="17"/>
  <c r="C34" i="17"/>
  <c r="B34" i="17"/>
  <c r="M33" i="17"/>
  <c r="N33" i="17"/>
  <c r="D33" i="17"/>
  <c r="C33" i="17"/>
  <c r="B33" i="17"/>
  <c r="M32" i="17"/>
  <c r="D32" i="17"/>
  <c r="C32" i="17"/>
  <c r="B32" i="17"/>
  <c r="M31" i="17"/>
  <c r="N31" i="17"/>
  <c r="D31" i="17"/>
  <c r="C31" i="17"/>
  <c r="B31" i="17"/>
  <c r="M30" i="17"/>
  <c r="D30" i="17"/>
  <c r="C30" i="17"/>
  <c r="B30" i="17"/>
  <c r="M29" i="17"/>
  <c r="D29" i="17"/>
  <c r="C29" i="17"/>
  <c r="B29" i="17"/>
  <c r="M28" i="17"/>
  <c r="D28" i="17"/>
  <c r="C28" i="17"/>
  <c r="B28" i="17"/>
  <c r="M27" i="17"/>
  <c r="N27" i="17"/>
  <c r="D27" i="17"/>
  <c r="C27" i="17"/>
  <c r="B27" i="17"/>
  <c r="M26" i="17"/>
  <c r="N26" i="17"/>
  <c r="D26" i="17"/>
  <c r="C26" i="17"/>
  <c r="B26" i="17"/>
  <c r="M25" i="17"/>
  <c r="N25" i="17"/>
  <c r="D25" i="17"/>
  <c r="C25" i="17"/>
  <c r="B25" i="17"/>
  <c r="M24" i="17"/>
  <c r="N24" i="17"/>
  <c r="D24" i="17"/>
  <c r="C24" i="17"/>
  <c r="B24" i="17"/>
  <c r="M23" i="17"/>
  <c r="N23" i="17"/>
  <c r="D23" i="17"/>
  <c r="C23" i="17"/>
  <c r="B23" i="17"/>
  <c r="M22" i="17"/>
  <c r="D22" i="17"/>
  <c r="C22" i="17"/>
  <c r="B22" i="17"/>
  <c r="M21" i="17"/>
  <c r="D21" i="17"/>
  <c r="C21" i="17"/>
  <c r="B21" i="17"/>
  <c r="M20" i="17"/>
  <c r="N20" i="17"/>
  <c r="D20" i="17"/>
  <c r="C20" i="17"/>
  <c r="B20" i="17"/>
  <c r="M19" i="17"/>
  <c r="N19" i="17"/>
  <c r="D19" i="17"/>
  <c r="C19" i="17"/>
  <c r="B19" i="17"/>
  <c r="M18" i="17"/>
  <c r="D18" i="17"/>
  <c r="C18" i="17"/>
  <c r="B18" i="17"/>
  <c r="M17" i="17"/>
  <c r="D17" i="17"/>
  <c r="C17" i="17"/>
  <c r="B17" i="17"/>
  <c r="M16" i="17"/>
  <c r="N16" i="17"/>
  <c r="D16" i="17"/>
  <c r="C16" i="17"/>
  <c r="B16" i="17"/>
  <c r="M15" i="17"/>
  <c r="N15" i="17"/>
  <c r="D15" i="17"/>
  <c r="C15" i="17"/>
  <c r="B15" i="17"/>
  <c r="M14" i="17"/>
  <c r="D14" i="17"/>
  <c r="C14" i="17"/>
  <c r="B14" i="17"/>
  <c r="M13" i="17"/>
  <c r="D13" i="17"/>
  <c r="C13" i="17"/>
  <c r="B13" i="17"/>
  <c r="M12" i="17"/>
  <c r="N12" i="17"/>
  <c r="D12" i="17"/>
  <c r="C12" i="17"/>
  <c r="B12" i="17"/>
  <c r="M11" i="17"/>
  <c r="N11" i="17"/>
  <c r="D11" i="17"/>
  <c r="C11" i="17"/>
  <c r="B11" i="17"/>
  <c r="M10" i="17"/>
  <c r="D10" i="17"/>
  <c r="C10" i="17"/>
  <c r="B10" i="17"/>
  <c r="M9" i="17"/>
  <c r="N9" i="17"/>
  <c r="D9" i="17"/>
  <c r="C9" i="17"/>
  <c r="B9" i="17"/>
  <c r="M8" i="17"/>
  <c r="D8" i="17"/>
  <c r="C8" i="17"/>
  <c r="B8" i="17"/>
  <c r="M7" i="17"/>
  <c r="D7" i="17"/>
  <c r="C7" i="17"/>
  <c r="B7" i="17"/>
  <c r="F45" i="16"/>
  <c r="F42" i="16"/>
  <c r="G42" i="16"/>
  <c r="F41" i="16"/>
  <c r="G41" i="16"/>
  <c r="F33" i="16"/>
  <c r="G33" i="16"/>
  <c r="M56" i="15"/>
  <c r="N56" i="15"/>
  <c r="O56" i="15"/>
  <c r="D56" i="15"/>
  <c r="C56" i="15"/>
  <c r="B56" i="15"/>
  <c r="M55" i="15"/>
  <c r="N55" i="15"/>
  <c r="R55" i="15"/>
  <c r="D55" i="15"/>
  <c r="C55" i="15"/>
  <c r="B55" i="15"/>
  <c r="M54" i="15"/>
  <c r="N54" i="15"/>
  <c r="D54" i="15"/>
  <c r="C54" i="15"/>
  <c r="B54" i="15"/>
  <c r="M53" i="15"/>
  <c r="N53" i="15"/>
  <c r="O53" i="15"/>
  <c r="D53" i="15"/>
  <c r="C53" i="15"/>
  <c r="B53" i="15"/>
  <c r="M52" i="15"/>
  <c r="N52" i="15"/>
  <c r="O52" i="15"/>
  <c r="D52" i="15"/>
  <c r="C52" i="15"/>
  <c r="B52" i="15"/>
  <c r="M51" i="15"/>
  <c r="N51" i="15"/>
  <c r="R51" i="15"/>
  <c r="D51" i="15"/>
  <c r="C51" i="15"/>
  <c r="B51" i="15"/>
  <c r="M50" i="15"/>
  <c r="N50" i="15"/>
  <c r="D50" i="15"/>
  <c r="C50" i="15"/>
  <c r="B50" i="15"/>
  <c r="M49" i="15"/>
  <c r="N49" i="15"/>
  <c r="R49" i="15"/>
  <c r="D49" i="15"/>
  <c r="C49" i="15"/>
  <c r="B49" i="15"/>
  <c r="M48" i="15"/>
  <c r="N48" i="15"/>
  <c r="O48" i="15"/>
  <c r="D48" i="15"/>
  <c r="C48" i="15"/>
  <c r="B48" i="15"/>
  <c r="M47" i="15"/>
  <c r="N47" i="15"/>
  <c r="R47" i="15"/>
  <c r="D47" i="15"/>
  <c r="C47" i="15"/>
  <c r="B47" i="15"/>
  <c r="M46" i="15"/>
  <c r="N46" i="15"/>
  <c r="D46" i="15"/>
  <c r="C46" i="15"/>
  <c r="B46" i="15"/>
  <c r="M45" i="15"/>
  <c r="N45" i="15"/>
  <c r="P45" i="15"/>
  <c r="Q45" i="15"/>
  <c r="D45" i="15"/>
  <c r="C45" i="15"/>
  <c r="B45" i="15"/>
  <c r="M44" i="15"/>
  <c r="N44" i="15"/>
  <c r="O44" i="15"/>
  <c r="D44" i="15"/>
  <c r="C44" i="15"/>
  <c r="B44" i="15"/>
  <c r="M43" i="15"/>
  <c r="N43" i="15"/>
  <c r="R43" i="15"/>
  <c r="D43" i="15"/>
  <c r="C43" i="15"/>
  <c r="B43" i="15"/>
  <c r="M42" i="15"/>
  <c r="N42" i="15"/>
  <c r="D42" i="15"/>
  <c r="C42" i="15"/>
  <c r="B42" i="15"/>
  <c r="M41" i="15"/>
  <c r="N41" i="15"/>
  <c r="O41" i="15"/>
  <c r="D41" i="15"/>
  <c r="C41" i="15"/>
  <c r="B41" i="15"/>
  <c r="M40" i="15"/>
  <c r="N40" i="15"/>
  <c r="O40" i="15"/>
  <c r="D40" i="15"/>
  <c r="C40" i="15"/>
  <c r="B40" i="15"/>
  <c r="M39" i="15"/>
  <c r="N39" i="15"/>
  <c r="R39" i="15"/>
  <c r="D39" i="15"/>
  <c r="C39" i="15"/>
  <c r="B39" i="15"/>
  <c r="M38" i="15"/>
  <c r="N38" i="15"/>
  <c r="D38" i="15"/>
  <c r="C38" i="15"/>
  <c r="B38" i="15"/>
  <c r="M37" i="15"/>
  <c r="N37" i="15"/>
  <c r="P37" i="15"/>
  <c r="Q37" i="15"/>
  <c r="D37" i="15"/>
  <c r="C37" i="15"/>
  <c r="B37" i="15"/>
  <c r="M36" i="15"/>
  <c r="N36" i="15"/>
  <c r="O36" i="15"/>
  <c r="D36" i="15"/>
  <c r="C36" i="15"/>
  <c r="B36" i="15"/>
  <c r="M35" i="15"/>
  <c r="N35" i="15"/>
  <c r="R35" i="15"/>
  <c r="D35" i="15"/>
  <c r="C35" i="15"/>
  <c r="B35" i="15"/>
  <c r="M34" i="15"/>
  <c r="N34" i="15"/>
  <c r="D34" i="15"/>
  <c r="C34" i="15"/>
  <c r="B34" i="15"/>
  <c r="M33" i="15"/>
  <c r="N33" i="15"/>
  <c r="O33" i="15"/>
  <c r="D33" i="15"/>
  <c r="C33" i="15"/>
  <c r="B33" i="15"/>
  <c r="M32" i="15"/>
  <c r="N32" i="15"/>
  <c r="O32" i="15"/>
  <c r="D32" i="15"/>
  <c r="C32" i="15"/>
  <c r="B32" i="15"/>
  <c r="M31" i="15"/>
  <c r="N31" i="15"/>
  <c r="R31" i="15"/>
  <c r="D31" i="15"/>
  <c r="C31" i="15"/>
  <c r="B31" i="15"/>
  <c r="M30" i="15"/>
  <c r="N30" i="15"/>
  <c r="D30" i="15"/>
  <c r="C30" i="15"/>
  <c r="B30" i="15"/>
  <c r="M29" i="15"/>
  <c r="N29" i="15"/>
  <c r="O29" i="15"/>
  <c r="D29" i="15"/>
  <c r="C29" i="15"/>
  <c r="B29" i="15"/>
  <c r="M28" i="15"/>
  <c r="N28" i="15"/>
  <c r="O28" i="15"/>
  <c r="D28" i="15"/>
  <c r="C28" i="15"/>
  <c r="B28" i="15"/>
  <c r="M27" i="15"/>
  <c r="N27" i="15"/>
  <c r="P27" i="15"/>
  <c r="Q27" i="15"/>
  <c r="D27" i="15"/>
  <c r="C27" i="15"/>
  <c r="B27" i="15"/>
  <c r="M26" i="15"/>
  <c r="D26" i="15"/>
  <c r="C26" i="15"/>
  <c r="B26" i="15"/>
  <c r="M25" i="15"/>
  <c r="N25" i="15"/>
  <c r="O25" i="15"/>
  <c r="D25" i="15"/>
  <c r="C25" i="15"/>
  <c r="B25" i="15"/>
  <c r="M24" i="15"/>
  <c r="N24" i="15"/>
  <c r="O24" i="15"/>
  <c r="D24" i="15"/>
  <c r="C24" i="15"/>
  <c r="B24" i="15"/>
  <c r="M23" i="15"/>
  <c r="N23" i="15"/>
  <c r="O23" i="15"/>
  <c r="D23" i="15"/>
  <c r="C23" i="15"/>
  <c r="B23" i="15"/>
  <c r="M22" i="15"/>
  <c r="N22" i="15"/>
  <c r="D22" i="15"/>
  <c r="C22" i="15"/>
  <c r="B22" i="15"/>
  <c r="M21" i="15"/>
  <c r="N21" i="15"/>
  <c r="O21" i="15"/>
  <c r="D21" i="15"/>
  <c r="C21" i="15"/>
  <c r="B21" i="15"/>
  <c r="M20" i="15"/>
  <c r="N20" i="15"/>
  <c r="O20" i="15"/>
  <c r="D20" i="15"/>
  <c r="C20" i="15"/>
  <c r="B20" i="15"/>
  <c r="M19" i="15"/>
  <c r="N19" i="15"/>
  <c r="R19" i="15"/>
  <c r="D19" i="15"/>
  <c r="C19" i="15"/>
  <c r="B19" i="15"/>
  <c r="M18" i="15"/>
  <c r="D18" i="15"/>
  <c r="C18" i="15"/>
  <c r="B18" i="15"/>
  <c r="M17" i="15"/>
  <c r="N17" i="15"/>
  <c r="P17" i="15"/>
  <c r="Q17" i="15"/>
  <c r="D17" i="15"/>
  <c r="C17" i="15"/>
  <c r="B17" i="15"/>
  <c r="M16" i="15"/>
  <c r="N16" i="15"/>
  <c r="O16" i="15"/>
  <c r="D16" i="15"/>
  <c r="C16" i="15"/>
  <c r="B16" i="15"/>
  <c r="M15" i="15"/>
  <c r="N15" i="15"/>
  <c r="O15" i="15"/>
  <c r="D15" i="15"/>
  <c r="C15" i="15"/>
  <c r="B15" i="15"/>
  <c r="M14" i="15"/>
  <c r="N14" i="15"/>
  <c r="D14" i="15"/>
  <c r="C14" i="15"/>
  <c r="B14" i="15"/>
  <c r="M13" i="15"/>
  <c r="N13" i="15"/>
  <c r="P13" i="15"/>
  <c r="Q13" i="15"/>
  <c r="D13" i="15"/>
  <c r="C13" i="15"/>
  <c r="B13" i="15"/>
  <c r="M12" i="15"/>
  <c r="N12" i="15"/>
  <c r="O12" i="15"/>
  <c r="D12" i="15"/>
  <c r="C12" i="15"/>
  <c r="B12" i="15"/>
  <c r="M11" i="15"/>
  <c r="N11" i="15"/>
  <c r="O11" i="15"/>
  <c r="D11" i="15"/>
  <c r="C11" i="15"/>
  <c r="B11" i="15"/>
  <c r="M10" i="15"/>
  <c r="N10" i="15"/>
  <c r="D10" i="15"/>
  <c r="C10" i="15"/>
  <c r="B10" i="15"/>
  <c r="M9" i="15"/>
  <c r="N9" i="15"/>
  <c r="O9" i="15"/>
  <c r="D9" i="15"/>
  <c r="C9" i="15"/>
  <c r="B9" i="15"/>
  <c r="M8" i="15"/>
  <c r="N8" i="15"/>
  <c r="O8" i="15"/>
  <c r="D8" i="15"/>
  <c r="C8" i="15"/>
  <c r="B8" i="15"/>
  <c r="M7" i="15"/>
  <c r="N7" i="15"/>
  <c r="D7" i="15"/>
  <c r="C7" i="15"/>
  <c r="B7" i="15"/>
  <c r="J56" i="14"/>
  <c r="B56" i="14"/>
  <c r="J55" i="14"/>
  <c r="B55" i="14"/>
  <c r="C55" i="14"/>
  <c r="J54" i="14"/>
  <c r="B54" i="14"/>
  <c r="C54" i="14"/>
  <c r="J53" i="14"/>
  <c r="K53" i="14"/>
  <c r="B53" i="14"/>
  <c r="C53" i="14"/>
  <c r="J52" i="14"/>
  <c r="B52" i="14"/>
  <c r="J51" i="14"/>
  <c r="B51" i="14"/>
  <c r="C51" i="14"/>
  <c r="J50" i="14"/>
  <c r="B50" i="14"/>
  <c r="C50" i="14"/>
  <c r="J49" i="14"/>
  <c r="K49" i="14"/>
  <c r="B49" i="14"/>
  <c r="C49" i="14"/>
  <c r="J48" i="14"/>
  <c r="B48" i="14"/>
  <c r="C48" i="14"/>
  <c r="G48" i="14"/>
  <c r="J47" i="14"/>
  <c r="B47" i="14"/>
  <c r="C47" i="14"/>
  <c r="J46" i="14"/>
  <c r="B46" i="14"/>
  <c r="C46" i="14"/>
  <c r="J45" i="14"/>
  <c r="K45" i="14"/>
  <c r="B45" i="14"/>
  <c r="C45" i="14"/>
  <c r="J44" i="14"/>
  <c r="B44" i="14"/>
  <c r="J43" i="14"/>
  <c r="B43" i="14"/>
  <c r="C43" i="14"/>
  <c r="J42" i="14"/>
  <c r="B42" i="14"/>
  <c r="C42" i="14"/>
  <c r="J41" i="14"/>
  <c r="K41" i="14"/>
  <c r="B41" i="14"/>
  <c r="C41" i="14"/>
  <c r="J40" i="14"/>
  <c r="B40" i="14"/>
  <c r="J39" i="14"/>
  <c r="B39" i="14"/>
  <c r="C39" i="14"/>
  <c r="J38" i="14"/>
  <c r="B38" i="14"/>
  <c r="C38" i="14"/>
  <c r="J37" i="14"/>
  <c r="K37" i="14"/>
  <c r="B37" i="14"/>
  <c r="C37" i="14"/>
  <c r="J36" i="14"/>
  <c r="B36" i="14"/>
  <c r="J35" i="14"/>
  <c r="B35" i="14"/>
  <c r="C35" i="14"/>
  <c r="J34" i="14"/>
  <c r="B34" i="14"/>
  <c r="C34" i="14"/>
  <c r="J33" i="14"/>
  <c r="K33" i="14"/>
  <c r="B33" i="14"/>
  <c r="C33" i="14"/>
  <c r="J32" i="14"/>
  <c r="B32" i="14"/>
  <c r="C32" i="14"/>
  <c r="G32" i="14"/>
  <c r="J31" i="14"/>
  <c r="B31" i="14"/>
  <c r="C31" i="14"/>
  <c r="J30" i="14"/>
  <c r="B30" i="14"/>
  <c r="C30" i="14"/>
  <c r="J29" i="14"/>
  <c r="K29" i="14"/>
  <c r="B29" i="14"/>
  <c r="C29" i="14"/>
  <c r="J28" i="14"/>
  <c r="K28" i="14"/>
  <c r="O28" i="14"/>
  <c r="B28" i="14"/>
  <c r="C28" i="14"/>
  <c r="J27" i="14"/>
  <c r="K27" i="14"/>
  <c r="B27" i="14"/>
  <c r="C27" i="14"/>
  <c r="J26" i="14"/>
  <c r="K26" i="14"/>
  <c r="B26" i="14"/>
  <c r="C26" i="14"/>
  <c r="J25" i="14"/>
  <c r="K25" i="14"/>
  <c r="B25" i="14"/>
  <c r="C25" i="14"/>
  <c r="J24" i="14"/>
  <c r="K24" i="14"/>
  <c r="B24" i="14"/>
  <c r="C24" i="14"/>
  <c r="J23" i="14"/>
  <c r="K23" i="14"/>
  <c r="B23" i="14"/>
  <c r="C23" i="14"/>
  <c r="J22" i="14"/>
  <c r="K22" i="14"/>
  <c r="B22" i="14"/>
  <c r="C22" i="14"/>
  <c r="J21" i="14"/>
  <c r="K21" i="14"/>
  <c r="B21" i="14"/>
  <c r="C21" i="14"/>
  <c r="J20" i="14"/>
  <c r="K20" i="14"/>
  <c r="B20" i="14"/>
  <c r="C20" i="14"/>
  <c r="J19" i="14"/>
  <c r="K19" i="14"/>
  <c r="B19" i="14"/>
  <c r="C19" i="14"/>
  <c r="J18" i="14"/>
  <c r="K18" i="14"/>
  <c r="B18" i="14"/>
  <c r="C18" i="14"/>
  <c r="J17" i="14"/>
  <c r="K17" i="14"/>
  <c r="B17" i="14"/>
  <c r="C17" i="14"/>
  <c r="J16" i="14"/>
  <c r="K16" i="14"/>
  <c r="B16" i="14"/>
  <c r="C16" i="14"/>
  <c r="J15" i="14"/>
  <c r="K15" i="14"/>
  <c r="B15" i="14"/>
  <c r="C15" i="14"/>
  <c r="J14" i="14"/>
  <c r="K14" i="14"/>
  <c r="B14" i="14"/>
  <c r="C14" i="14"/>
  <c r="J13" i="14"/>
  <c r="K13" i="14"/>
  <c r="B13" i="14"/>
  <c r="C13" i="14"/>
  <c r="J12" i="14"/>
  <c r="K12" i="14"/>
  <c r="B12" i="14"/>
  <c r="C12" i="14"/>
  <c r="J11" i="14"/>
  <c r="K11" i="14"/>
  <c r="B11" i="14"/>
  <c r="C11" i="14"/>
  <c r="J10" i="14"/>
  <c r="K10" i="14"/>
  <c r="B10" i="14"/>
  <c r="C10" i="14"/>
  <c r="J9" i="14"/>
  <c r="K9" i="14"/>
  <c r="B9" i="14"/>
  <c r="J8" i="14"/>
  <c r="K8" i="14"/>
  <c r="B8" i="14"/>
  <c r="J7" i="14"/>
  <c r="B7" i="14"/>
  <c r="J8" i="13"/>
  <c r="K8" i="13"/>
  <c r="M8" i="13"/>
  <c r="N8" i="13"/>
  <c r="J9" i="13"/>
  <c r="K9" i="13"/>
  <c r="M9" i="13"/>
  <c r="N9" i="13"/>
  <c r="J10" i="13"/>
  <c r="J11" i="13"/>
  <c r="K11" i="13"/>
  <c r="M11" i="13"/>
  <c r="N11" i="13"/>
  <c r="J12" i="13"/>
  <c r="J13" i="13"/>
  <c r="J14" i="13"/>
  <c r="K14" i="13"/>
  <c r="M14" i="13"/>
  <c r="N14" i="13"/>
  <c r="J15" i="13"/>
  <c r="K15" i="13"/>
  <c r="M15" i="13"/>
  <c r="N15" i="13"/>
  <c r="J16" i="13"/>
  <c r="J17" i="13"/>
  <c r="K17" i="13"/>
  <c r="M17" i="13"/>
  <c r="N17" i="13"/>
  <c r="J18" i="13"/>
  <c r="K18" i="13"/>
  <c r="M18" i="13"/>
  <c r="N18" i="13"/>
  <c r="J19" i="13"/>
  <c r="K19" i="13"/>
  <c r="M19" i="13"/>
  <c r="N19" i="13"/>
  <c r="J20" i="13"/>
  <c r="J21" i="13"/>
  <c r="J22" i="13"/>
  <c r="J23" i="13"/>
  <c r="K23" i="13"/>
  <c r="M23" i="13"/>
  <c r="N23" i="13"/>
  <c r="J24" i="13"/>
  <c r="K24" i="13"/>
  <c r="M24" i="13"/>
  <c r="N24" i="13"/>
  <c r="J25" i="13"/>
  <c r="J26" i="13"/>
  <c r="J27" i="13"/>
  <c r="K27" i="13"/>
  <c r="M27" i="13"/>
  <c r="N27" i="13"/>
  <c r="J28" i="13"/>
  <c r="J29" i="13"/>
  <c r="K29" i="13"/>
  <c r="J30" i="13"/>
  <c r="K30" i="13"/>
  <c r="O30" i="13"/>
  <c r="J31" i="13"/>
  <c r="K31" i="13"/>
  <c r="O31" i="13"/>
  <c r="J32" i="13"/>
  <c r="J33" i="13"/>
  <c r="K33" i="13"/>
  <c r="L33" i="13"/>
  <c r="J34" i="13"/>
  <c r="K34" i="13"/>
  <c r="J35" i="13"/>
  <c r="K35" i="13"/>
  <c r="J36" i="13"/>
  <c r="J37" i="13"/>
  <c r="J38" i="13"/>
  <c r="K38" i="13"/>
  <c r="J39" i="13"/>
  <c r="K39" i="13"/>
  <c r="O39" i="13"/>
  <c r="J40" i="13"/>
  <c r="K40" i="13"/>
  <c r="M40" i="13"/>
  <c r="N40" i="13"/>
  <c r="J41" i="13"/>
  <c r="K41" i="13"/>
  <c r="L41" i="13"/>
  <c r="J42" i="13"/>
  <c r="K42" i="13"/>
  <c r="J43" i="13"/>
  <c r="K43" i="13"/>
  <c r="O43" i="13"/>
  <c r="J44" i="13"/>
  <c r="J45" i="13"/>
  <c r="K45" i="13"/>
  <c r="J46" i="13"/>
  <c r="K46" i="13"/>
  <c r="J47" i="13"/>
  <c r="K47" i="13"/>
  <c r="O47" i="13"/>
  <c r="J48" i="13"/>
  <c r="K48" i="13"/>
  <c r="J49" i="13"/>
  <c r="K49" i="13"/>
  <c r="L49" i="13"/>
  <c r="J50" i="13"/>
  <c r="K50" i="13"/>
  <c r="O50" i="13"/>
  <c r="J51" i="13"/>
  <c r="K51" i="13"/>
  <c r="J52" i="13"/>
  <c r="K52" i="13"/>
  <c r="J53" i="13"/>
  <c r="J54" i="13"/>
  <c r="J55" i="13"/>
  <c r="K55" i="13"/>
  <c r="J56" i="13"/>
  <c r="K56" i="13"/>
  <c r="O56" i="13"/>
  <c r="J7" i="13"/>
  <c r="B8" i="13"/>
  <c r="C8" i="13"/>
  <c r="B9" i="13"/>
  <c r="C9" i="13"/>
  <c r="B10" i="13"/>
  <c r="C10" i="13"/>
  <c r="B11" i="13"/>
  <c r="C11" i="13"/>
  <c r="B12" i="13"/>
  <c r="C12" i="13"/>
  <c r="B13" i="13"/>
  <c r="C13" i="13"/>
  <c r="B14" i="13"/>
  <c r="C14" i="13"/>
  <c r="B15" i="13"/>
  <c r="C15" i="13"/>
  <c r="B16" i="13"/>
  <c r="C16" i="13"/>
  <c r="B17" i="13"/>
  <c r="C17" i="13"/>
  <c r="B18" i="13"/>
  <c r="C18" i="13"/>
  <c r="B19" i="13"/>
  <c r="C19" i="13"/>
  <c r="B20" i="13"/>
  <c r="C20" i="13"/>
  <c r="B21" i="13"/>
  <c r="C21" i="13"/>
  <c r="B22" i="13"/>
  <c r="C22" i="13"/>
  <c r="B23" i="13"/>
  <c r="C23" i="13"/>
  <c r="B24" i="13"/>
  <c r="C24" i="13"/>
  <c r="B25" i="13"/>
  <c r="C25" i="13"/>
  <c r="B26" i="13"/>
  <c r="C26" i="13"/>
  <c r="B27" i="13"/>
  <c r="C27" i="13"/>
  <c r="B28" i="13"/>
  <c r="C28" i="13"/>
  <c r="B29" i="13"/>
  <c r="C29" i="13"/>
  <c r="B30" i="13"/>
  <c r="C30" i="13"/>
  <c r="B31" i="13"/>
  <c r="C31" i="13"/>
  <c r="B32" i="13"/>
  <c r="C32" i="13"/>
  <c r="B33" i="13"/>
  <c r="C33" i="13"/>
  <c r="B34" i="13"/>
  <c r="C34" i="13"/>
  <c r="B35" i="13"/>
  <c r="C35" i="13"/>
  <c r="B36" i="13"/>
  <c r="C36" i="13"/>
  <c r="B37" i="13"/>
  <c r="C37" i="13"/>
  <c r="B38" i="13"/>
  <c r="C38" i="13"/>
  <c r="B39" i="13"/>
  <c r="C39" i="13"/>
  <c r="B40" i="13"/>
  <c r="C40" i="13"/>
  <c r="B41" i="13"/>
  <c r="C41" i="13"/>
  <c r="B42" i="13"/>
  <c r="C42" i="13"/>
  <c r="B43" i="13"/>
  <c r="C43" i="13"/>
  <c r="B44" i="13"/>
  <c r="C44" i="13"/>
  <c r="B45" i="13"/>
  <c r="C45" i="13"/>
  <c r="B46" i="13"/>
  <c r="C46" i="13"/>
  <c r="B47" i="13"/>
  <c r="C47" i="13"/>
  <c r="B48" i="13"/>
  <c r="C48" i="13"/>
  <c r="B49" i="13"/>
  <c r="C49" i="13"/>
  <c r="B50" i="13"/>
  <c r="C50" i="13"/>
  <c r="B51" i="13"/>
  <c r="C51" i="13"/>
  <c r="B52" i="13"/>
  <c r="C52" i="13"/>
  <c r="B53" i="13"/>
  <c r="C53" i="13"/>
  <c r="B54" i="13"/>
  <c r="C54" i="13"/>
  <c r="B55" i="13"/>
  <c r="C55" i="13"/>
  <c r="B56" i="13"/>
  <c r="C56" i="13"/>
  <c r="B7" i="13"/>
  <c r="M56" i="12"/>
  <c r="N56" i="12"/>
  <c r="D56" i="12"/>
  <c r="C56" i="12"/>
  <c r="B56" i="12"/>
  <c r="M55" i="12"/>
  <c r="N55" i="12"/>
  <c r="O55" i="12"/>
  <c r="D55" i="12"/>
  <c r="C55" i="12"/>
  <c r="B55" i="12"/>
  <c r="M54" i="12"/>
  <c r="N54" i="12"/>
  <c r="D54" i="12"/>
  <c r="C54" i="12"/>
  <c r="B54" i="12"/>
  <c r="M53" i="12"/>
  <c r="D53" i="12"/>
  <c r="C53" i="12"/>
  <c r="B53" i="12"/>
  <c r="M52" i="12"/>
  <c r="N52" i="12"/>
  <c r="D52" i="12"/>
  <c r="C52" i="12"/>
  <c r="B52" i="12"/>
  <c r="M51" i="12"/>
  <c r="N51" i="12"/>
  <c r="O51" i="12"/>
  <c r="D51" i="12"/>
  <c r="C51" i="12"/>
  <c r="B51" i="12"/>
  <c r="M50" i="12"/>
  <c r="N50" i="12"/>
  <c r="D50" i="12"/>
  <c r="C50" i="12"/>
  <c r="B50" i="12"/>
  <c r="M49" i="12"/>
  <c r="D49" i="12"/>
  <c r="C49" i="12"/>
  <c r="B49" i="12"/>
  <c r="M48" i="12"/>
  <c r="N48" i="12"/>
  <c r="D48" i="12"/>
  <c r="C48" i="12"/>
  <c r="B48" i="12"/>
  <c r="M47" i="12"/>
  <c r="N47" i="12"/>
  <c r="O47" i="12"/>
  <c r="D47" i="12"/>
  <c r="C47" i="12"/>
  <c r="B47" i="12"/>
  <c r="M46" i="12"/>
  <c r="N46" i="12"/>
  <c r="D46" i="12"/>
  <c r="C46" i="12"/>
  <c r="B46" i="12"/>
  <c r="M45" i="12"/>
  <c r="D45" i="12"/>
  <c r="C45" i="12"/>
  <c r="B45" i="12"/>
  <c r="M44" i="12"/>
  <c r="N44" i="12"/>
  <c r="D44" i="12"/>
  <c r="C44" i="12"/>
  <c r="B44" i="12"/>
  <c r="M43" i="12"/>
  <c r="N43" i="12"/>
  <c r="O43" i="12"/>
  <c r="D43" i="12"/>
  <c r="C43" i="12"/>
  <c r="B43" i="12"/>
  <c r="M42" i="12"/>
  <c r="N42" i="12"/>
  <c r="D42" i="12"/>
  <c r="C42" i="12"/>
  <c r="B42" i="12"/>
  <c r="M41" i="12"/>
  <c r="D41" i="12"/>
  <c r="C41" i="12"/>
  <c r="B41" i="12"/>
  <c r="M40" i="12"/>
  <c r="N40" i="12"/>
  <c r="D40" i="12"/>
  <c r="C40" i="12"/>
  <c r="B40" i="12"/>
  <c r="M39" i="12"/>
  <c r="N39" i="12"/>
  <c r="O39" i="12"/>
  <c r="D39" i="12"/>
  <c r="C39" i="12"/>
  <c r="B39" i="12"/>
  <c r="M38" i="12"/>
  <c r="N38" i="12"/>
  <c r="D38" i="12"/>
  <c r="C38" i="12"/>
  <c r="B38" i="12"/>
  <c r="M37" i="12"/>
  <c r="D37" i="12"/>
  <c r="C37" i="12"/>
  <c r="B37" i="12"/>
  <c r="M36" i="12"/>
  <c r="N36" i="12"/>
  <c r="D36" i="12"/>
  <c r="C36" i="12"/>
  <c r="B36" i="12"/>
  <c r="M35" i="12"/>
  <c r="N35" i="12"/>
  <c r="O35" i="12"/>
  <c r="D35" i="12"/>
  <c r="C35" i="12"/>
  <c r="B35" i="12"/>
  <c r="M34" i="12"/>
  <c r="N34" i="12"/>
  <c r="D34" i="12"/>
  <c r="C34" i="12"/>
  <c r="B34" i="12"/>
  <c r="M33" i="12"/>
  <c r="D33" i="12"/>
  <c r="C33" i="12"/>
  <c r="B33" i="12"/>
  <c r="M32" i="12"/>
  <c r="N32" i="12"/>
  <c r="D32" i="12"/>
  <c r="C32" i="12"/>
  <c r="B32" i="12"/>
  <c r="M31" i="12"/>
  <c r="N31" i="12"/>
  <c r="O31" i="12"/>
  <c r="D31" i="12"/>
  <c r="C31" i="12"/>
  <c r="B31" i="12"/>
  <c r="M30" i="12"/>
  <c r="N30" i="12"/>
  <c r="D30" i="12"/>
  <c r="C30" i="12"/>
  <c r="B30" i="12"/>
  <c r="M29" i="12"/>
  <c r="D29" i="12"/>
  <c r="C29" i="12"/>
  <c r="B29" i="12"/>
  <c r="M28" i="12"/>
  <c r="N28" i="12"/>
  <c r="O28" i="12"/>
  <c r="D28" i="12"/>
  <c r="C28" i="12"/>
  <c r="B28" i="12"/>
  <c r="M27" i="12"/>
  <c r="N27" i="12"/>
  <c r="O27" i="12"/>
  <c r="D27" i="12"/>
  <c r="C27" i="12"/>
  <c r="B27" i="12"/>
  <c r="M26" i="12"/>
  <c r="N26" i="12"/>
  <c r="O26" i="12"/>
  <c r="D26" i="12"/>
  <c r="C26" i="12"/>
  <c r="B26" i="12"/>
  <c r="M25" i="12"/>
  <c r="N25" i="12"/>
  <c r="D25" i="12"/>
  <c r="C25" i="12"/>
  <c r="B25" i="12"/>
  <c r="M24" i="12"/>
  <c r="D24" i="12"/>
  <c r="C24" i="12"/>
  <c r="B24" i="12"/>
  <c r="M23" i="12"/>
  <c r="N23" i="12"/>
  <c r="O23" i="12"/>
  <c r="D23" i="12"/>
  <c r="C23" i="12"/>
  <c r="B23" i="12"/>
  <c r="M22" i="12"/>
  <c r="N22" i="12"/>
  <c r="O22" i="12"/>
  <c r="D22" i="12"/>
  <c r="C22" i="12"/>
  <c r="B22" i="12"/>
  <c r="M21" i="12"/>
  <c r="N21" i="12"/>
  <c r="D21" i="12"/>
  <c r="C21" i="12"/>
  <c r="B21" i="12"/>
  <c r="M20" i="12"/>
  <c r="N20" i="12"/>
  <c r="O20" i="12"/>
  <c r="D20" i="12"/>
  <c r="C20" i="12"/>
  <c r="B20" i="12"/>
  <c r="M19" i="12"/>
  <c r="N19" i="12"/>
  <c r="O19" i="12"/>
  <c r="D19" i="12"/>
  <c r="C19" i="12"/>
  <c r="B19" i="12"/>
  <c r="M18" i="12"/>
  <c r="N18" i="12"/>
  <c r="O18" i="12"/>
  <c r="D18" i="12"/>
  <c r="C18" i="12"/>
  <c r="B18" i="12"/>
  <c r="M17" i="12"/>
  <c r="N17" i="12"/>
  <c r="D17" i="12"/>
  <c r="C17" i="12"/>
  <c r="B17" i="12"/>
  <c r="M16" i="12"/>
  <c r="N16" i="12"/>
  <c r="O16" i="12"/>
  <c r="D16" i="12"/>
  <c r="C16" i="12"/>
  <c r="B16" i="12"/>
  <c r="M15" i="12"/>
  <c r="N15" i="12"/>
  <c r="D15" i="12"/>
  <c r="C15" i="12"/>
  <c r="B15" i="12"/>
  <c r="M14" i="12"/>
  <c r="N14" i="12"/>
  <c r="O14" i="12"/>
  <c r="D14" i="12"/>
  <c r="C14" i="12"/>
  <c r="B14" i="12"/>
  <c r="M13" i="12"/>
  <c r="N13" i="12"/>
  <c r="D13" i="12"/>
  <c r="C13" i="12"/>
  <c r="B13" i="12"/>
  <c r="M12" i="12"/>
  <c r="N12" i="12"/>
  <c r="O12" i="12"/>
  <c r="D12" i="12"/>
  <c r="C12" i="12"/>
  <c r="B12" i="12"/>
  <c r="M11" i="12"/>
  <c r="N11" i="12"/>
  <c r="D11" i="12"/>
  <c r="C11" i="12"/>
  <c r="B11" i="12"/>
  <c r="M10" i="12"/>
  <c r="N10" i="12"/>
  <c r="O10" i="12"/>
  <c r="D10" i="12"/>
  <c r="C10" i="12"/>
  <c r="B10" i="12"/>
  <c r="M9" i="12"/>
  <c r="N9" i="12"/>
  <c r="D9" i="12"/>
  <c r="C9" i="12"/>
  <c r="B9" i="12"/>
  <c r="M8" i="12"/>
  <c r="D8" i="12"/>
  <c r="C8" i="12"/>
  <c r="B8" i="12"/>
  <c r="M7" i="12"/>
  <c r="N7" i="12"/>
  <c r="D7" i="12"/>
  <c r="C7" i="12"/>
  <c r="B7" i="12"/>
  <c r="M8" i="11"/>
  <c r="N8" i="11"/>
  <c r="M9" i="11"/>
  <c r="N9" i="11"/>
  <c r="M10" i="11"/>
  <c r="N10" i="11"/>
  <c r="M11" i="11"/>
  <c r="N11" i="11"/>
  <c r="M12" i="11"/>
  <c r="N12" i="11"/>
  <c r="M13" i="11"/>
  <c r="M14" i="11"/>
  <c r="M15" i="11"/>
  <c r="N15" i="11"/>
  <c r="M16" i="11"/>
  <c r="N16" i="11"/>
  <c r="M17" i="11"/>
  <c r="N17" i="11"/>
  <c r="P17" i="11"/>
  <c r="Q17" i="11"/>
  <c r="M18" i="11"/>
  <c r="N18" i="11"/>
  <c r="M19" i="11"/>
  <c r="M20" i="11"/>
  <c r="N20" i="11"/>
  <c r="M21" i="11"/>
  <c r="N21" i="11"/>
  <c r="M22" i="11"/>
  <c r="M23" i="11"/>
  <c r="N23" i="11"/>
  <c r="M24" i="11"/>
  <c r="N24" i="11"/>
  <c r="M25" i="11"/>
  <c r="M26" i="11"/>
  <c r="N26" i="11"/>
  <c r="M27" i="11"/>
  <c r="N27" i="11"/>
  <c r="M28" i="11"/>
  <c r="N28" i="11"/>
  <c r="M29" i="11"/>
  <c r="N29" i="11"/>
  <c r="M30" i="11"/>
  <c r="M31" i="11"/>
  <c r="M32" i="11"/>
  <c r="N32" i="11"/>
  <c r="M33" i="11"/>
  <c r="N33" i="11"/>
  <c r="M34" i="11"/>
  <c r="N34" i="11"/>
  <c r="M35" i="11"/>
  <c r="N35" i="11"/>
  <c r="M36" i="11"/>
  <c r="N36" i="11"/>
  <c r="M37" i="11"/>
  <c r="N37" i="11"/>
  <c r="M38" i="11"/>
  <c r="N38" i="11"/>
  <c r="R38" i="11"/>
  <c r="M39" i="11"/>
  <c r="N39" i="11"/>
  <c r="M40" i="11"/>
  <c r="N40" i="11"/>
  <c r="M41" i="11"/>
  <c r="N41" i="11"/>
  <c r="R41" i="11"/>
  <c r="M42" i="11"/>
  <c r="N42" i="11"/>
  <c r="M43" i="11"/>
  <c r="N43" i="11"/>
  <c r="M44" i="11"/>
  <c r="N44" i="11"/>
  <c r="M45" i="11"/>
  <c r="M46" i="11"/>
  <c r="M47" i="11"/>
  <c r="N47" i="11"/>
  <c r="M48" i="11"/>
  <c r="N48" i="11"/>
  <c r="M49" i="11"/>
  <c r="N49" i="11"/>
  <c r="M50" i="11"/>
  <c r="N50" i="11"/>
  <c r="M51" i="11"/>
  <c r="M52" i="11"/>
  <c r="N52" i="11"/>
  <c r="M53" i="11"/>
  <c r="N53" i="11"/>
  <c r="M54" i="11"/>
  <c r="M55" i="11"/>
  <c r="N55" i="11"/>
  <c r="M56" i="11"/>
  <c r="N56" i="11"/>
  <c r="M7" i="11"/>
  <c r="N7" i="11"/>
  <c r="D56" i="11"/>
  <c r="C56" i="11"/>
  <c r="B56" i="11"/>
  <c r="D55" i="11"/>
  <c r="C55" i="11"/>
  <c r="B55" i="11"/>
  <c r="D54" i="11"/>
  <c r="C54" i="11"/>
  <c r="B54" i="11"/>
  <c r="D53" i="11"/>
  <c r="C53" i="11"/>
  <c r="B53" i="11"/>
  <c r="D52" i="11"/>
  <c r="C52" i="11"/>
  <c r="B52" i="11"/>
  <c r="D51" i="11"/>
  <c r="C51" i="11"/>
  <c r="B51" i="11"/>
  <c r="D50" i="11"/>
  <c r="C50" i="11"/>
  <c r="B50" i="11"/>
  <c r="D49" i="11"/>
  <c r="C49" i="11"/>
  <c r="B49" i="11"/>
  <c r="D48" i="11"/>
  <c r="C48" i="11"/>
  <c r="B48" i="11"/>
  <c r="D47" i="11"/>
  <c r="C47" i="11"/>
  <c r="B47" i="11"/>
  <c r="D46" i="11"/>
  <c r="C46" i="11"/>
  <c r="B46" i="11"/>
  <c r="D45" i="11"/>
  <c r="C45" i="11"/>
  <c r="B45" i="11"/>
  <c r="D44" i="11"/>
  <c r="C44" i="11"/>
  <c r="B44" i="11"/>
  <c r="D43" i="11"/>
  <c r="C43" i="11"/>
  <c r="B43" i="11"/>
  <c r="D42" i="11"/>
  <c r="C42" i="11"/>
  <c r="B42" i="11"/>
  <c r="D41" i="11"/>
  <c r="C41" i="11"/>
  <c r="B41" i="11"/>
  <c r="D40" i="11"/>
  <c r="C40" i="11"/>
  <c r="B40" i="11"/>
  <c r="D39" i="11"/>
  <c r="C39" i="11"/>
  <c r="B39" i="11"/>
  <c r="D38" i="11"/>
  <c r="C38" i="11"/>
  <c r="B38" i="11"/>
  <c r="D37" i="11"/>
  <c r="C37" i="11"/>
  <c r="B37" i="11"/>
  <c r="D36" i="11"/>
  <c r="C36" i="11"/>
  <c r="B36" i="11"/>
  <c r="D35" i="11"/>
  <c r="C35" i="11"/>
  <c r="B35" i="11"/>
  <c r="D34" i="11"/>
  <c r="C34" i="11"/>
  <c r="B34" i="11"/>
  <c r="D33" i="11"/>
  <c r="C33" i="11"/>
  <c r="B33" i="11"/>
  <c r="D32" i="11"/>
  <c r="C32" i="11"/>
  <c r="B32" i="11"/>
  <c r="D31" i="11"/>
  <c r="C31" i="11"/>
  <c r="B31" i="11"/>
  <c r="D30" i="11"/>
  <c r="C30" i="11"/>
  <c r="B30" i="11"/>
  <c r="D29" i="11"/>
  <c r="C29" i="11"/>
  <c r="B29" i="11"/>
  <c r="D28" i="11"/>
  <c r="C28" i="11"/>
  <c r="B28" i="11"/>
  <c r="D27" i="11"/>
  <c r="C27" i="11"/>
  <c r="B27" i="11"/>
  <c r="D26" i="11"/>
  <c r="C26" i="11"/>
  <c r="B26" i="11"/>
  <c r="D25" i="11"/>
  <c r="C25" i="11"/>
  <c r="B25" i="11"/>
  <c r="D24" i="11"/>
  <c r="C24" i="11"/>
  <c r="B24" i="11"/>
  <c r="D23" i="11"/>
  <c r="C23" i="11"/>
  <c r="B23" i="11"/>
  <c r="D22" i="11"/>
  <c r="C22" i="11"/>
  <c r="B22" i="11"/>
  <c r="D21" i="11"/>
  <c r="C21" i="11"/>
  <c r="B21" i="11"/>
  <c r="D20" i="11"/>
  <c r="C20" i="11"/>
  <c r="B20" i="11"/>
  <c r="D19" i="11"/>
  <c r="C19" i="11"/>
  <c r="B19" i="11"/>
  <c r="D18" i="11"/>
  <c r="C18" i="11"/>
  <c r="B18" i="11"/>
  <c r="D17" i="11"/>
  <c r="C17" i="11"/>
  <c r="B17" i="11"/>
  <c r="D16" i="11"/>
  <c r="C16" i="11"/>
  <c r="B16" i="11"/>
  <c r="D15" i="11"/>
  <c r="C15" i="11"/>
  <c r="B15" i="11"/>
  <c r="D14" i="11"/>
  <c r="C14" i="11"/>
  <c r="B14" i="11"/>
  <c r="D13" i="11"/>
  <c r="C13" i="11"/>
  <c r="B13" i="11"/>
  <c r="D12" i="11"/>
  <c r="C12" i="11"/>
  <c r="B12" i="11"/>
  <c r="D11" i="11"/>
  <c r="C11" i="11"/>
  <c r="B11" i="11"/>
  <c r="D10" i="11"/>
  <c r="C10" i="11"/>
  <c r="B10" i="11"/>
  <c r="D9" i="11"/>
  <c r="C9" i="11"/>
  <c r="B9" i="11"/>
  <c r="D8" i="11"/>
  <c r="C8" i="11"/>
  <c r="B8" i="11"/>
  <c r="D7" i="11"/>
  <c r="C7" i="11"/>
  <c r="B7" i="11"/>
  <c r="B8" i="10"/>
  <c r="E8" i="10"/>
  <c r="B9" i="10"/>
  <c r="D9" i="10"/>
  <c r="B10" i="10"/>
  <c r="D10" i="10"/>
  <c r="B11" i="10"/>
  <c r="E11" i="10"/>
  <c r="B12" i="10"/>
  <c r="C12" i="10"/>
  <c r="B13" i="10"/>
  <c r="E13" i="10"/>
  <c r="B14" i="10"/>
  <c r="E14" i="10"/>
  <c r="B15" i="10"/>
  <c r="D15" i="10"/>
  <c r="B16" i="10"/>
  <c r="E16" i="10"/>
  <c r="B17" i="10"/>
  <c r="D17" i="10"/>
  <c r="B18" i="10"/>
  <c r="D18" i="10"/>
  <c r="B19" i="10"/>
  <c r="C19" i="10"/>
  <c r="B20" i="10"/>
  <c r="C20" i="10"/>
  <c r="B21" i="10"/>
  <c r="E21" i="10"/>
  <c r="B22" i="10"/>
  <c r="E22" i="10"/>
  <c r="B23" i="10"/>
  <c r="E23" i="10"/>
  <c r="B24" i="10"/>
  <c r="E24" i="10"/>
  <c r="B25" i="10"/>
  <c r="E25" i="10"/>
  <c r="B26" i="10"/>
  <c r="D26" i="10"/>
  <c r="B27" i="10"/>
  <c r="C27" i="10"/>
  <c r="B28" i="10"/>
  <c r="D28" i="10"/>
  <c r="B29" i="10"/>
  <c r="C29" i="10"/>
  <c r="B30" i="10"/>
  <c r="C30" i="10"/>
  <c r="B31" i="10"/>
  <c r="D31" i="10"/>
  <c r="B32" i="10"/>
  <c r="C32" i="10"/>
  <c r="B33" i="10"/>
  <c r="E33" i="10"/>
  <c r="B34" i="10"/>
  <c r="E34" i="10"/>
  <c r="B35" i="10"/>
  <c r="E35" i="10"/>
  <c r="B36" i="10"/>
  <c r="E36" i="10"/>
  <c r="B37" i="10"/>
  <c r="E37" i="10"/>
  <c r="B38" i="10"/>
  <c r="E38" i="10"/>
  <c r="B39" i="10"/>
  <c r="E39" i="10"/>
  <c r="B40" i="10"/>
  <c r="E40" i="10"/>
  <c r="B41" i="10"/>
  <c r="E41" i="10"/>
  <c r="B42" i="10"/>
  <c r="E42" i="10"/>
  <c r="B43" i="10"/>
  <c r="D43" i="10"/>
  <c r="B44" i="10"/>
  <c r="E44" i="10"/>
  <c r="B45" i="10"/>
  <c r="E45" i="10"/>
  <c r="B46" i="10"/>
  <c r="E46" i="10"/>
  <c r="B47" i="10"/>
  <c r="D47" i="10"/>
  <c r="B48" i="10"/>
  <c r="E48" i="10"/>
  <c r="B49" i="10"/>
  <c r="E49" i="10"/>
  <c r="B50" i="10"/>
  <c r="E50" i="10"/>
  <c r="B51" i="10"/>
  <c r="C51" i="10"/>
  <c r="B52" i="10"/>
  <c r="E52" i="10"/>
  <c r="B53" i="10"/>
  <c r="E53" i="10"/>
  <c r="B54" i="10"/>
  <c r="E54" i="10"/>
  <c r="B55" i="10"/>
  <c r="C55" i="10"/>
  <c r="B56" i="10"/>
  <c r="E56" i="10"/>
  <c r="B7" i="10"/>
  <c r="E7" i="10"/>
  <c r="N56" i="10"/>
  <c r="O56" i="10"/>
  <c r="N55" i="10"/>
  <c r="O55" i="10"/>
  <c r="N54" i="10"/>
  <c r="O54" i="10"/>
  <c r="N53" i="10"/>
  <c r="O53" i="10"/>
  <c r="N52" i="10"/>
  <c r="O52" i="10"/>
  <c r="N51" i="10"/>
  <c r="O51" i="10"/>
  <c r="N50" i="10"/>
  <c r="O50" i="10"/>
  <c r="N49" i="10"/>
  <c r="O49" i="10"/>
  <c r="N48" i="10"/>
  <c r="O48" i="10"/>
  <c r="N47" i="10"/>
  <c r="O47" i="10"/>
  <c r="N46" i="10"/>
  <c r="O46" i="10"/>
  <c r="N45" i="10"/>
  <c r="O45" i="10"/>
  <c r="N44" i="10"/>
  <c r="O44" i="10"/>
  <c r="N43" i="10"/>
  <c r="O43" i="10"/>
  <c r="N42" i="10"/>
  <c r="N41" i="10"/>
  <c r="O41" i="10"/>
  <c r="N40" i="10"/>
  <c r="O40" i="10"/>
  <c r="N39" i="10"/>
  <c r="O39" i="10"/>
  <c r="N38" i="10"/>
  <c r="N37" i="10"/>
  <c r="O37" i="10"/>
  <c r="N36" i="10"/>
  <c r="O36" i="10"/>
  <c r="N35" i="10"/>
  <c r="O35" i="10"/>
  <c r="N34" i="10"/>
  <c r="O34" i="10"/>
  <c r="N33" i="10"/>
  <c r="N32" i="10"/>
  <c r="O32" i="10"/>
  <c r="N31" i="10"/>
  <c r="O31" i="10"/>
  <c r="N30" i="10"/>
  <c r="O30" i="10"/>
  <c r="N29" i="10"/>
  <c r="N28" i="10"/>
  <c r="O28" i="10"/>
  <c r="N27" i="10"/>
  <c r="N26" i="10"/>
  <c r="O26" i="10"/>
  <c r="N25" i="10"/>
  <c r="N24" i="10"/>
  <c r="O24" i="10"/>
  <c r="N23" i="10"/>
  <c r="O23" i="10"/>
  <c r="N22" i="10"/>
  <c r="O22" i="10"/>
  <c r="N21" i="10"/>
  <c r="O21" i="10"/>
  <c r="N20" i="10"/>
  <c r="O20" i="10"/>
  <c r="N19" i="10"/>
  <c r="N18" i="10"/>
  <c r="O18" i="10"/>
  <c r="N17" i="10"/>
  <c r="N16" i="10"/>
  <c r="O16" i="10"/>
  <c r="N15" i="10"/>
  <c r="N14" i="10"/>
  <c r="O14" i="10"/>
  <c r="N13" i="10"/>
  <c r="N12" i="10"/>
  <c r="O12" i="10"/>
  <c r="N11" i="10"/>
  <c r="N10" i="10"/>
  <c r="O10" i="10"/>
  <c r="N9" i="10"/>
  <c r="N8" i="10"/>
  <c r="O8" i="10"/>
  <c r="N7" i="10"/>
  <c r="M8" i="8"/>
  <c r="N8" i="8"/>
  <c r="M9" i="8"/>
  <c r="N9" i="8"/>
  <c r="O9" i="8"/>
  <c r="M10" i="8"/>
  <c r="N10" i="8"/>
  <c r="O10" i="8"/>
  <c r="M11" i="8"/>
  <c r="N11" i="8"/>
  <c r="O11" i="8"/>
  <c r="M12" i="8"/>
  <c r="N12" i="8"/>
  <c r="O12" i="8"/>
  <c r="M13" i="8"/>
  <c r="N13" i="8"/>
  <c r="O13" i="8"/>
  <c r="M14" i="8"/>
  <c r="N14" i="8"/>
  <c r="O14" i="8"/>
  <c r="M15" i="8"/>
  <c r="N15" i="8"/>
  <c r="O15" i="8"/>
  <c r="M16" i="8"/>
  <c r="N16" i="8"/>
  <c r="O16" i="8"/>
  <c r="M17" i="8"/>
  <c r="N17" i="8"/>
  <c r="O17" i="8"/>
  <c r="M18" i="8"/>
  <c r="N18" i="8"/>
  <c r="O18" i="8"/>
  <c r="M19" i="8"/>
  <c r="N19" i="8"/>
  <c r="O19" i="8"/>
  <c r="M20" i="8"/>
  <c r="N20" i="8"/>
  <c r="O20" i="8"/>
  <c r="M21" i="8"/>
  <c r="N21" i="8"/>
  <c r="O21" i="8"/>
  <c r="M22" i="8"/>
  <c r="N22" i="8"/>
  <c r="O22" i="8"/>
  <c r="M23" i="8"/>
  <c r="N23" i="8"/>
  <c r="O23" i="8"/>
  <c r="M24" i="8"/>
  <c r="N24" i="8"/>
  <c r="O24" i="8"/>
  <c r="M25" i="8"/>
  <c r="N25" i="8"/>
  <c r="O25" i="8"/>
  <c r="M26" i="8"/>
  <c r="N26" i="8"/>
  <c r="O26" i="8"/>
  <c r="M27" i="8"/>
  <c r="N27" i="8"/>
  <c r="O27" i="8"/>
  <c r="M28" i="8"/>
  <c r="N28" i="8"/>
  <c r="O28" i="8"/>
  <c r="M29" i="8"/>
  <c r="N29" i="8"/>
  <c r="O29" i="8"/>
  <c r="M30" i="8"/>
  <c r="N30" i="8"/>
  <c r="O30" i="8"/>
  <c r="M31" i="8"/>
  <c r="N31" i="8"/>
  <c r="O31" i="8"/>
  <c r="M32" i="8"/>
  <c r="N32" i="8"/>
  <c r="O32" i="8"/>
  <c r="M33" i="8"/>
  <c r="N33" i="8"/>
  <c r="O33" i="8"/>
  <c r="M34" i="8"/>
  <c r="N34" i="8"/>
  <c r="O34" i="8"/>
  <c r="M35" i="8"/>
  <c r="N35" i="8"/>
  <c r="O35" i="8"/>
  <c r="M36" i="8"/>
  <c r="N36" i="8"/>
  <c r="O36" i="8"/>
  <c r="M37" i="8"/>
  <c r="N37" i="8"/>
  <c r="O37" i="8"/>
  <c r="M38" i="8"/>
  <c r="N38" i="8"/>
  <c r="O38" i="8"/>
  <c r="M39" i="8"/>
  <c r="N39" i="8"/>
  <c r="O39" i="8"/>
  <c r="M40" i="8"/>
  <c r="N40" i="8"/>
  <c r="O40" i="8"/>
  <c r="M41" i="8"/>
  <c r="N41" i="8"/>
  <c r="O41" i="8"/>
  <c r="M42" i="8"/>
  <c r="N42" i="8"/>
  <c r="O42" i="8"/>
  <c r="M43" i="8"/>
  <c r="N43" i="8"/>
  <c r="O43" i="8"/>
  <c r="M44" i="8"/>
  <c r="N44" i="8"/>
  <c r="O44" i="8"/>
  <c r="M45" i="8"/>
  <c r="N45" i="8"/>
  <c r="O45" i="8"/>
  <c r="M46" i="8"/>
  <c r="N46" i="8"/>
  <c r="O46" i="8"/>
  <c r="M47" i="8"/>
  <c r="N47" i="8"/>
  <c r="O47" i="8"/>
  <c r="M48" i="8"/>
  <c r="N48" i="8"/>
  <c r="O48" i="8"/>
  <c r="M49" i="8"/>
  <c r="N49" i="8"/>
  <c r="O49" i="8"/>
  <c r="M50" i="8"/>
  <c r="N50" i="8"/>
  <c r="O50" i="8"/>
  <c r="M51" i="8"/>
  <c r="N51" i="8"/>
  <c r="O51" i="8"/>
  <c r="M52" i="8"/>
  <c r="N52" i="8"/>
  <c r="O52" i="8"/>
  <c r="M53" i="8"/>
  <c r="N53" i="8"/>
  <c r="O53" i="8"/>
  <c r="M54" i="8"/>
  <c r="N54" i="8"/>
  <c r="O54" i="8"/>
  <c r="M55" i="8"/>
  <c r="N55" i="8"/>
  <c r="O55" i="8"/>
  <c r="M56" i="8"/>
  <c r="N56" i="8"/>
  <c r="O56" i="8"/>
  <c r="M7" i="8"/>
  <c r="N7" i="8"/>
  <c r="O7" i="8"/>
  <c r="P53" i="15"/>
  <c r="Q53" i="15"/>
  <c r="R9" i="15"/>
  <c r="R25" i="15"/>
  <c r="R41" i="15"/>
  <c r="E56" i="15"/>
  <c r="F56" i="15"/>
  <c r="G56" i="15"/>
  <c r="E38" i="15"/>
  <c r="F38" i="15"/>
  <c r="H38" i="15"/>
  <c r="I38" i="15"/>
  <c r="F11" i="16"/>
  <c r="G11" i="16"/>
  <c r="K11" i="16"/>
  <c r="D40" i="10"/>
  <c r="E18" i="15"/>
  <c r="F18" i="15"/>
  <c r="G18" i="15"/>
  <c r="E42" i="15"/>
  <c r="F42" i="15"/>
  <c r="G42" i="15"/>
  <c r="E47" i="15"/>
  <c r="F47" i="15"/>
  <c r="G47" i="15"/>
  <c r="E50" i="15"/>
  <c r="F50" i="15"/>
  <c r="G50" i="15"/>
  <c r="E9" i="15"/>
  <c r="F9" i="15"/>
  <c r="E21" i="15"/>
  <c r="F21" i="15"/>
  <c r="H21" i="15"/>
  <c r="I21" i="15"/>
  <c r="E25" i="15"/>
  <c r="F25" i="15"/>
  <c r="G25" i="15"/>
  <c r="R17" i="15"/>
  <c r="P21" i="15"/>
  <c r="Q21" i="15"/>
  <c r="O37" i="15"/>
  <c r="E27" i="15"/>
  <c r="F27" i="15"/>
  <c r="H27" i="15"/>
  <c r="I27" i="15"/>
  <c r="E37" i="15"/>
  <c r="F37" i="15"/>
  <c r="J37" i="15"/>
  <c r="D8" i="10"/>
  <c r="C43" i="10"/>
  <c r="F43" i="10"/>
  <c r="G43" i="10"/>
  <c r="I43" i="10"/>
  <c r="J43" i="10"/>
  <c r="R11" i="15"/>
  <c r="P9" i="15"/>
  <c r="Q9" i="15"/>
  <c r="P25" i="15"/>
  <c r="Q25" i="15"/>
  <c r="R33" i="15"/>
  <c r="P41" i="15"/>
  <c r="Q41" i="15"/>
  <c r="P29" i="15"/>
  <c r="Q29" i="15"/>
  <c r="P33" i="15"/>
  <c r="Q33" i="15"/>
  <c r="N18" i="15"/>
  <c r="O18" i="15"/>
  <c r="O19" i="15"/>
  <c r="O45" i="15"/>
  <c r="O49" i="15"/>
  <c r="O13" i="15"/>
  <c r="O17" i="15"/>
  <c r="N26" i="15"/>
  <c r="P49" i="15"/>
  <c r="Q49" i="15"/>
  <c r="E20" i="15"/>
  <c r="F20" i="15"/>
  <c r="E10" i="15"/>
  <c r="F10" i="15"/>
  <c r="G10" i="15"/>
  <c r="E12" i="15"/>
  <c r="F12" i="15"/>
  <c r="H12" i="15"/>
  <c r="I12" i="15"/>
  <c r="E26" i="15"/>
  <c r="F26" i="15"/>
  <c r="H26" i="15"/>
  <c r="I26" i="15"/>
  <c r="E29" i="15"/>
  <c r="F29" i="15"/>
  <c r="E33" i="15"/>
  <c r="F33" i="15"/>
  <c r="E40" i="15"/>
  <c r="F40" i="15"/>
  <c r="J40" i="15"/>
  <c r="E52" i="15"/>
  <c r="F52" i="15"/>
  <c r="H52" i="15"/>
  <c r="I52" i="15"/>
  <c r="E36" i="15"/>
  <c r="F36" i="15"/>
  <c r="J36" i="15"/>
  <c r="E46" i="15"/>
  <c r="F46" i="15"/>
  <c r="G46" i="15"/>
  <c r="E13" i="15"/>
  <c r="F13" i="15"/>
  <c r="G13" i="15"/>
  <c r="E17" i="15"/>
  <c r="F17" i="15"/>
  <c r="E34" i="15"/>
  <c r="F34" i="15"/>
  <c r="G34" i="15"/>
  <c r="E45" i="15"/>
  <c r="F45" i="15"/>
  <c r="H45" i="15"/>
  <c r="I45" i="15"/>
  <c r="E55" i="15"/>
  <c r="F55" i="15"/>
  <c r="G55" i="15"/>
  <c r="E8" i="15"/>
  <c r="F8" i="15"/>
  <c r="E16" i="15"/>
  <c r="F16" i="15"/>
  <c r="J16" i="15"/>
  <c r="E24" i="15"/>
  <c r="F24" i="15"/>
  <c r="H24" i="15"/>
  <c r="I24" i="15"/>
  <c r="E32" i="15"/>
  <c r="F32" i="15"/>
  <c r="H32" i="15"/>
  <c r="I32" i="15"/>
  <c r="E44" i="15"/>
  <c r="F44" i="15"/>
  <c r="H44" i="15"/>
  <c r="I44" i="15"/>
  <c r="E54" i="15"/>
  <c r="F54" i="15"/>
  <c r="J54" i="15"/>
  <c r="E11" i="15"/>
  <c r="F11" i="15"/>
  <c r="E15" i="15"/>
  <c r="F15" i="15"/>
  <c r="G15" i="15"/>
  <c r="E19" i="15"/>
  <c r="F19" i="15"/>
  <c r="H19" i="15"/>
  <c r="I19" i="15"/>
  <c r="E23" i="15"/>
  <c r="F23" i="15"/>
  <c r="G23" i="15"/>
  <c r="E35" i="15"/>
  <c r="F35" i="15"/>
  <c r="J35" i="15"/>
  <c r="E41" i="15"/>
  <c r="F41" i="15"/>
  <c r="H41" i="15"/>
  <c r="I41" i="15"/>
  <c r="E48" i="15"/>
  <c r="F48" i="15"/>
  <c r="G48" i="15"/>
  <c r="E49" i="15"/>
  <c r="E53" i="15"/>
  <c r="F53" i="15"/>
  <c r="G53" i="15"/>
  <c r="E14" i="15"/>
  <c r="F14" i="15"/>
  <c r="H14" i="15"/>
  <c r="I14" i="15"/>
  <c r="E22" i="15"/>
  <c r="F22" i="15"/>
  <c r="G22" i="15"/>
  <c r="E28" i="15"/>
  <c r="F28" i="15"/>
  <c r="G28" i="15"/>
  <c r="E30" i="15"/>
  <c r="F30" i="15"/>
  <c r="G30" i="15"/>
  <c r="E31" i="15"/>
  <c r="F31" i="15"/>
  <c r="J31" i="15"/>
  <c r="E39" i="15"/>
  <c r="F39" i="15"/>
  <c r="G39" i="15"/>
  <c r="E43" i="15"/>
  <c r="F43" i="15"/>
  <c r="G43" i="15"/>
  <c r="E51" i="15"/>
  <c r="F51" i="15"/>
  <c r="J51" i="15"/>
  <c r="F40" i="16"/>
  <c r="G40" i="16"/>
  <c r="H40" i="16"/>
  <c r="F44" i="16"/>
  <c r="G44" i="16"/>
  <c r="I44" i="16"/>
  <c r="J44" i="16"/>
  <c r="F39" i="16"/>
  <c r="G39" i="16"/>
  <c r="H39" i="16"/>
  <c r="F43" i="16"/>
  <c r="G43" i="16"/>
  <c r="K43" i="16"/>
  <c r="S8" i="16"/>
  <c r="Q9" i="16"/>
  <c r="R9" i="16"/>
  <c r="P10" i="16"/>
  <c r="Q10" i="16"/>
  <c r="R10" i="16"/>
  <c r="P19" i="16"/>
  <c r="S29" i="16"/>
  <c r="Q30" i="16"/>
  <c r="R30" i="16"/>
  <c r="P38" i="16"/>
  <c r="Q41" i="16"/>
  <c r="R41" i="16"/>
  <c r="S45" i="16"/>
  <c r="P46" i="16"/>
  <c r="Q7" i="16"/>
  <c r="R7" i="16"/>
  <c r="F23" i="16"/>
  <c r="G23" i="16"/>
  <c r="K23" i="16"/>
  <c r="F29" i="16"/>
  <c r="G29" i="16"/>
  <c r="K29" i="16"/>
  <c r="G45" i="16"/>
  <c r="H45" i="16"/>
  <c r="F15" i="16"/>
  <c r="G15" i="16"/>
  <c r="H15" i="16"/>
  <c r="F18" i="16"/>
  <c r="G18" i="16"/>
  <c r="K18" i="16"/>
  <c r="F22" i="16"/>
  <c r="G22" i="16"/>
  <c r="K22" i="16"/>
  <c r="F55" i="16"/>
  <c r="G55" i="16"/>
  <c r="I55" i="16"/>
  <c r="J55" i="16"/>
  <c r="F26" i="16"/>
  <c r="G26" i="16"/>
  <c r="I26" i="16"/>
  <c r="J26" i="16"/>
  <c r="F27" i="16"/>
  <c r="F28" i="16"/>
  <c r="G28" i="16"/>
  <c r="H28" i="16"/>
  <c r="K40" i="14"/>
  <c r="O40" i="14"/>
  <c r="K42" i="14"/>
  <c r="K43" i="14"/>
  <c r="M43" i="14"/>
  <c r="N43" i="14"/>
  <c r="K56" i="14"/>
  <c r="O56" i="14"/>
  <c r="K36" i="14"/>
  <c r="O36" i="14"/>
  <c r="K38" i="14"/>
  <c r="K39" i="14"/>
  <c r="M39" i="14"/>
  <c r="N39" i="14"/>
  <c r="K52" i="14"/>
  <c r="M52" i="14"/>
  <c r="N52" i="14"/>
  <c r="K54" i="14"/>
  <c r="K55" i="14"/>
  <c r="M55" i="14"/>
  <c r="N55" i="14"/>
  <c r="K32" i="14"/>
  <c r="O32" i="14"/>
  <c r="K34" i="14"/>
  <c r="K35" i="14"/>
  <c r="M35" i="14"/>
  <c r="N35" i="14"/>
  <c r="K48" i="14"/>
  <c r="L48" i="14"/>
  <c r="K50" i="14"/>
  <c r="K51" i="14"/>
  <c r="M51" i="14"/>
  <c r="N51" i="14"/>
  <c r="K30" i="14"/>
  <c r="K31" i="14"/>
  <c r="M31" i="14"/>
  <c r="N31" i="14"/>
  <c r="K44" i="14"/>
  <c r="O44" i="14"/>
  <c r="K46" i="14"/>
  <c r="K47" i="14"/>
  <c r="M47" i="14"/>
  <c r="N47" i="14"/>
  <c r="K7" i="14"/>
  <c r="M7" i="14"/>
  <c r="N7" i="14"/>
  <c r="C44" i="14"/>
  <c r="E44" i="14"/>
  <c r="F44" i="14"/>
  <c r="C8" i="14"/>
  <c r="E8" i="14"/>
  <c r="F8" i="14"/>
  <c r="C40" i="14"/>
  <c r="D40" i="14"/>
  <c r="C36" i="14"/>
  <c r="E36" i="14"/>
  <c r="F36" i="14"/>
  <c r="C56" i="14"/>
  <c r="G56" i="14"/>
  <c r="C9" i="14"/>
  <c r="E9" i="14"/>
  <c r="F9" i="14"/>
  <c r="C52" i="14"/>
  <c r="D52" i="14"/>
  <c r="C7" i="14"/>
  <c r="G7" i="14"/>
  <c r="K54" i="13"/>
  <c r="L54" i="13"/>
  <c r="K26" i="13"/>
  <c r="O26" i="13"/>
  <c r="K22" i="13"/>
  <c r="M22" i="13"/>
  <c r="N22" i="13"/>
  <c r="K10" i="13"/>
  <c r="O10" i="13"/>
  <c r="K53" i="13"/>
  <c r="L53" i="13"/>
  <c r="K37" i="13"/>
  <c r="L37" i="13"/>
  <c r="K25" i="13"/>
  <c r="M25" i="13"/>
  <c r="N25" i="13"/>
  <c r="K21" i="13"/>
  <c r="O21" i="13"/>
  <c r="K13" i="13"/>
  <c r="M13" i="13"/>
  <c r="N13" i="13"/>
  <c r="K44" i="13"/>
  <c r="O44" i="13"/>
  <c r="K36" i="13"/>
  <c r="M36" i="13"/>
  <c r="N36" i="13"/>
  <c r="K32" i="13"/>
  <c r="L32" i="13"/>
  <c r="K28" i="13"/>
  <c r="M28" i="13"/>
  <c r="N28" i="13"/>
  <c r="K20" i="13"/>
  <c r="L20" i="13"/>
  <c r="K16" i="13"/>
  <c r="M16" i="13"/>
  <c r="N16" i="13"/>
  <c r="K12" i="13"/>
  <c r="L12" i="13"/>
  <c r="K7" i="13"/>
  <c r="M7" i="13"/>
  <c r="N7" i="13"/>
  <c r="C7" i="13"/>
  <c r="G7" i="13"/>
  <c r="O38" i="12"/>
  <c r="Q38" i="12"/>
  <c r="R38" i="12"/>
  <c r="O34" i="12"/>
  <c r="S34" i="12"/>
  <c r="O9" i="12"/>
  <c r="S9" i="12"/>
  <c r="O11" i="12"/>
  <c r="Q11" i="12"/>
  <c r="R11" i="12"/>
  <c r="O13" i="12"/>
  <c r="S13" i="12"/>
  <c r="O15" i="12"/>
  <c r="P15" i="12"/>
  <c r="O17" i="12"/>
  <c r="Q17" i="12"/>
  <c r="R17" i="12"/>
  <c r="O21" i="12"/>
  <c r="Q21" i="12"/>
  <c r="R21" i="12"/>
  <c r="O25" i="12"/>
  <c r="Q25" i="12"/>
  <c r="R25" i="12"/>
  <c r="O30" i="12"/>
  <c r="P30" i="12"/>
  <c r="O32" i="12"/>
  <c r="Q32" i="12"/>
  <c r="R32" i="12"/>
  <c r="O36" i="12"/>
  <c r="P36" i="12"/>
  <c r="O40" i="12"/>
  <c r="Q40" i="12"/>
  <c r="R40" i="12"/>
  <c r="O42" i="12"/>
  <c r="S42" i="12"/>
  <c r="O44" i="12"/>
  <c r="Q44" i="12"/>
  <c r="R44" i="12"/>
  <c r="O46" i="12"/>
  <c r="P46" i="12"/>
  <c r="O48" i="12"/>
  <c r="Q48" i="12"/>
  <c r="R48" i="12"/>
  <c r="O50" i="12"/>
  <c r="S50" i="12"/>
  <c r="O52" i="12"/>
  <c r="Q52" i="12"/>
  <c r="R52" i="12"/>
  <c r="O54" i="12"/>
  <c r="P54" i="12"/>
  <c r="O56" i="12"/>
  <c r="Q56" i="12"/>
  <c r="R56" i="12"/>
  <c r="O7" i="12"/>
  <c r="P7" i="12"/>
  <c r="E13" i="12"/>
  <c r="F13" i="12"/>
  <c r="J13" i="12"/>
  <c r="E50" i="12"/>
  <c r="F50" i="12"/>
  <c r="H50" i="12"/>
  <c r="I50" i="12"/>
  <c r="E24" i="12"/>
  <c r="F24" i="12"/>
  <c r="H24" i="12"/>
  <c r="I24" i="12"/>
  <c r="E10" i="12"/>
  <c r="F10" i="12"/>
  <c r="H10" i="12"/>
  <c r="I10" i="12"/>
  <c r="E12" i="12"/>
  <c r="F12" i="12"/>
  <c r="J12" i="12"/>
  <c r="E28" i="12"/>
  <c r="F28" i="12"/>
  <c r="G28" i="12"/>
  <c r="E32" i="12"/>
  <c r="F32" i="12"/>
  <c r="J32" i="12"/>
  <c r="E34" i="12"/>
  <c r="F34" i="12"/>
  <c r="G34" i="12"/>
  <c r="E40" i="12"/>
  <c r="F40" i="12"/>
  <c r="J40" i="12"/>
  <c r="E42" i="12"/>
  <c r="F42" i="12"/>
  <c r="G42" i="12"/>
  <c r="E47" i="12"/>
  <c r="F47" i="12"/>
  <c r="G47" i="12"/>
  <c r="E9" i="12"/>
  <c r="F9" i="12"/>
  <c r="J9" i="12"/>
  <c r="E14" i="12"/>
  <c r="F14" i="12"/>
  <c r="G14" i="12"/>
  <c r="E16" i="12"/>
  <c r="F16" i="12"/>
  <c r="J16" i="12"/>
  <c r="E17" i="12"/>
  <c r="F17" i="12"/>
  <c r="G17" i="12"/>
  <c r="E18" i="12"/>
  <c r="F18" i="12"/>
  <c r="J18" i="12"/>
  <c r="E19" i="12"/>
  <c r="F19" i="12"/>
  <c r="H19" i="12"/>
  <c r="I19" i="12"/>
  <c r="E20" i="12"/>
  <c r="F20" i="12"/>
  <c r="J20" i="12"/>
  <c r="E22" i="12"/>
  <c r="F22" i="12"/>
  <c r="J22" i="12"/>
  <c r="E39" i="12"/>
  <c r="F39" i="12"/>
  <c r="G39" i="12"/>
  <c r="E48" i="12"/>
  <c r="F48" i="12"/>
  <c r="G48" i="12"/>
  <c r="E31" i="12"/>
  <c r="F31" i="12"/>
  <c r="H31" i="12"/>
  <c r="I31" i="12"/>
  <c r="N51" i="11"/>
  <c r="O51" i="11"/>
  <c r="N31" i="11"/>
  <c r="R31" i="11"/>
  <c r="N19" i="11"/>
  <c r="O19" i="11"/>
  <c r="N54" i="11"/>
  <c r="O54" i="11"/>
  <c r="N46" i="11"/>
  <c r="R46" i="11"/>
  <c r="N30" i="11"/>
  <c r="O30" i="11"/>
  <c r="N22" i="11"/>
  <c r="R22" i="11"/>
  <c r="N14" i="11"/>
  <c r="P14" i="11"/>
  <c r="Q14" i="11"/>
  <c r="N45" i="11"/>
  <c r="O45" i="11"/>
  <c r="N25" i="11"/>
  <c r="R25" i="11"/>
  <c r="N13" i="11"/>
  <c r="O13" i="11"/>
  <c r="E48" i="11"/>
  <c r="F48" i="11"/>
  <c r="H48" i="11"/>
  <c r="I48" i="11"/>
  <c r="E43" i="11"/>
  <c r="F43" i="11"/>
  <c r="H43" i="11"/>
  <c r="I43" i="11"/>
  <c r="E19" i="11"/>
  <c r="F19" i="11"/>
  <c r="H19" i="11"/>
  <c r="I19" i="11"/>
  <c r="E31" i="11"/>
  <c r="F31" i="11"/>
  <c r="E39" i="11"/>
  <c r="F39" i="11"/>
  <c r="E44" i="11"/>
  <c r="F44" i="11"/>
  <c r="H44" i="11"/>
  <c r="I44" i="11"/>
  <c r="E10" i="11"/>
  <c r="E14" i="11"/>
  <c r="E18" i="11"/>
  <c r="C33" i="10"/>
  <c r="E17" i="10"/>
  <c r="C49" i="10"/>
  <c r="O17" i="10"/>
  <c r="P17" i="10"/>
  <c r="O25" i="10"/>
  <c r="P25" i="10"/>
  <c r="O29" i="10"/>
  <c r="P29" i="10"/>
  <c r="O11" i="10"/>
  <c r="Q11" i="10"/>
  <c r="R11" i="10"/>
  <c r="O15" i="10"/>
  <c r="Q15" i="10"/>
  <c r="R15" i="10"/>
  <c r="O33" i="10"/>
  <c r="Q33" i="10"/>
  <c r="R33" i="10"/>
  <c r="O19" i="10"/>
  <c r="P19" i="10"/>
  <c r="O27" i="10"/>
  <c r="P27" i="10"/>
  <c r="O38" i="10"/>
  <c r="Q38" i="10"/>
  <c r="R38" i="10"/>
  <c r="O9" i="10"/>
  <c r="P9" i="10"/>
  <c r="O13" i="10"/>
  <c r="P13" i="10"/>
  <c r="O42" i="10"/>
  <c r="Q42" i="10"/>
  <c r="R42" i="10"/>
  <c r="O7" i="10"/>
  <c r="P7" i="10"/>
  <c r="C11" i="10"/>
  <c r="C14" i="10"/>
  <c r="D30" i="10"/>
  <c r="E55" i="10"/>
  <c r="E43" i="10"/>
  <c r="D23" i="10"/>
  <c r="E26" i="10"/>
  <c r="C35" i="10"/>
  <c r="E27" i="10"/>
  <c r="C39" i="10"/>
  <c r="D19" i="10"/>
  <c r="F19" i="10"/>
  <c r="G19" i="10"/>
  <c r="I19" i="10"/>
  <c r="J19" i="10"/>
  <c r="D51" i="10"/>
  <c r="F51" i="10"/>
  <c r="C15" i="10"/>
  <c r="F15" i="10"/>
  <c r="E19" i="10"/>
  <c r="D24" i="10"/>
  <c r="C31" i="10"/>
  <c r="D35" i="10"/>
  <c r="D39" i="10"/>
  <c r="C47" i="10"/>
  <c r="F47" i="10"/>
  <c r="E51" i="10"/>
  <c r="D36" i="10"/>
  <c r="E15" i="10"/>
  <c r="C23" i="10"/>
  <c r="D27" i="10"/>
  <c r="E31" i="10"/>
  <c r="E47" i="10"/>
  <c r="D55" i="10"/>
  <c r="C13" i="10"/>
  <c r="C21" i="10"/>
  <c r="D29" i="10"/>
  <c r="F29" i="10"/>
  <c r="G29" i="10"/>
  <c r="K29" i="10"/>
  <c r="D33" i="10"/>
  <c r="D13" i="10"/>
  <c r="C16" i="10"/>
  <c r="D21" i="10"/>
  <c r="E29" i="10"/>
  <c r="D32" i="10"/>
  <c r="C37" i="10"/>
  <c r="D44" i="10"/>
  <c r="C48" i="10"/>
  <c r="D12" i="10"/>
  <c r="E20" i="10"/>
  <c r="C25" i="10"/>
  <c r="C28" i="10"/>
  <c r="C41" i="10"/>
  <c r="C52" i="10"/>
  <c r="O8" i="8"/>
  <c r="S8" i="8"/>
  <c r="N10" i="17"/>
  <c r="R10" i="17"/>
  <c r="N13" i="17"/>
  <c r="O13" i="17"/>
  <c r="N14" i="17"/>
  <c r="R14" i="17"/>
  <c r="N17" i="17"/>
  <c r="P17" i="17"/>
  <c r="Q17" i="17"/>
  <c r="N18" i="17"/>
  <c r="R18" i="17"/>
  <c r="N21" i="17"/>
  <c r="R21" i="17"/>
  <c r="N22" i="17"/>
  <c r="P22" i="17"/>
  <c r="Q22" i="17"/>
  <c r="N28" i="17"/>
  <c r="P28" i="17"/>
  <c r="Q28" i="17"/>
  <c r="N29" i="17"/>
  <c r="R29" i="17"/>
  <c r="N30" i="17"/>
  <c r="P30" i="17"/>
  <c r="Q30" i="17"/>
  <c r="N32" i="17"/>
  <c r="R32" i="17"/>
  <c r="N36" i="17"/>
  <c r="R36" i="17"/>
  <c r="N41" i="17"/>
  <c r="P41" i="17"/>
  <c r="Q41" i="17"/>
  <c r="N44" i="17"/>
  <c r="P44" i="17"/>
  <c r="Q44" i="17"/>
  <c r="N45" i="17"/>
  <c r="P45" i="17"/>
  <c r="Q45" i="17"/>
  <c r="N49" i="17"/>
  <c r="O49" i="17"/>
  <c r="N50" i="17"/>
  <c r="R50" i="17"/>
  <c r="N52" i="17"/>
  <c r="R52" i="17"/>
  <c r="N8" i="17"/>
  <c r="P8" i="17"/>
  <c r="Q8" i="17"/>
  <c r="N7" i="17"/>
  <c r="O7" i="17"/>
  <c r="E49" i="17"/>
  <c r="E9" i="17"/>
  <c r="F9" i="17"/>
  <c r="H9" i="17"/>
  <c r="I9" i="17"/>
  <c r="E12" i="17"/>
  <c r="E13" i="17"/>
  <c r="F13" i="17"/>
  <c r="J13" i="17"/>
  <c r="E15" i="17"/>
  <c r="F15" i="17"/>
  <c r="H15" i="17"/>
  <c r="I15" i="17"/>
  <c r="E19" i="17"/>
  <c r="F19" i="17"/>
  <c r="J19" i="17"/>
  <c r="E24" i="17"/>
  <c r="F24" i="17"/>
  <c r="J24" i="17"/>
  <c r="E8" i="17"/>
  <c r="F8" i="17"/>
  <c r="J8" i="17"/>
  <c r="F49" i="17"/>
  <c r="J49" i="17"/>
  <c r="E28" i="17"/>
  <c r="F12" i="17"/>
  <c r="J12" i="17"/>
  <c r="E56" i="17"/>
  <c r="F56" i="17"/>
  <c r="G56" i="17"/>
  <c r="E26" i="17"/>
  <c r="E31" i="17"/>
  <c r="F31" i="17"/>
  <c r="H31" i="17"/>
  <c r="I31" i="17"/>
  <c r="E40" i="17"/>
  <c r="F40" i="17"/>
  <c r="H40" i="17"/>
  <c r="I40" i="17"/>
  <c r="P34" i="17"/>
  <c r="Q34" i="17"/>
  <c r="O34" i="17"/>
  <c r="P39" i="17"/>
  <c r="Q39" i="17"/>
  <c r="R39" i="17"/>
  <c r="O39" i="17"/>
  <c r="P25" i="17"/>
  <c r="Q25" i="17"/>
  <c r="O25" i="17"/>
  <c r="R25" i="17"/>
  <c r="O27" i="17"/>
  <c r="P27" i="17"/>
  <c r="Q27" i="17"/>
  <c r="R27" i="17"/>
  <c r="P9" i="17"/>
  <c r="Q9" i="17"/>
  <c r="R9" i="17"/>
  <c r="R31" i="17"/>
  <c r="P31" i="17"/>
  <c r="Q31" i="17"/>
  <c r="O31" i="17"/>
  <c r="P47" i="17"/>
  <c r="Q47" i="17"/>
  <c r="O47" i="17"/>
  <c r="R47" i="17"/>
  <c r="P55" i="17"/>
  <c r="Q55" i="17"/>
  <c r="R55" i="17"/>
  <c r="O55" i="17"/>
  <c r="O52" i="17"/>
  <c r="E22" i="17"/>
  <c r="F22" i="17"/>
  <c r="H22" i="17"/>
  <c r="I22" i="17"/>
  <c r="E25" i="17"/>
  <c r="E27" i="17"/>
  <c r="F27" i="17"/>
  <c r="J27" i="17"/>
  <c r="E34" i="17"/>
  <c r="E39" i="17"/>
  <c r="E43" i="17"/>
  <c r="E51" i="17"/>
  <c r="F51" i="17"/>
  <c r="H51" i="17"/>
  <c r="I51" i="17"/>
  <c r="E10" i="17"/>
  <c r="E18" i="17"/>
  <c r="F18" i="17"/>
  <c r="H18" i="17"/>
  <c r="I18" i="17"/>
  <c r="E21" i="17"/>
  <c r="E48" i="17"/>
  <c r="E17" i="17"/>
  <c r="E30" i="17"/>
  <c r="F30" i="17"/>
  <c r="J30" i="17"/>
  <c r="E47" i="17"/>
  <c r="E55" i="17"/>
  <c r="E20" i="17"/>
  <c r="F20" i="17"/>
  <c r="E38" i="17"/>
  <c r="E42" i="17"/>
  <c r="F42" i="17"/>
  <c r="E50" i="17"/>
  <c r="F50" i="17"/>
  <c r="E23" i="17"/>
  <c r="E35" i="17"/>
  <c r="E41" i="17"/>
  <c r="E44" i="17"/>
  <c r="E52" i="17"/>
  <c r="F52" i="17"/>
  <c r="H52" i="17"/>
  <c r="I52" i="17"/>
  <c r="E54" i="17"/>
  <c r="E11" i="17"/>
  <c r="E14" i="17"/>
  <c r="E16" i="17"/>
  <c r="E36" i="17"/>
  <c r="E46" i="17"/>
  <c r="E7" i="17"/>
  <c r="P12" i="17"/>
  <c r="Q12" i="17"/>
  <c r="R12" i="17"/>
  <c r="O12" i="17"/>
  <c r="P24" i="17"/>
  <c r="Q24" i="17"/>
  <c r="O24" i="17"/>
  <c r="R24" i="17"/>
  <c r="P16" i="17"/>
  <c r="Q16" i="17"/>
  <c r="O16" i="17"/>
  <c r="R16" i="17"/>
  <c r="P20" i="17"/>
  <c r="Q20" i="17"/>
  <c r="O20" i="17"/>
  <c r="R20" i="17"/>
  <c r="P46" i="17"/>
  <c r="Q46" i="17"/>
  <c r="O46" i="17"/>
  <c r="R46" i="17"/>
  <c r="O11" i="17"/>
  <c r="P11" i="17"/>
  <c r="Q11" i="17"/>
  <c r="R11" i="17"/>
  <c r="P38" i="17"/>
  <c r="Q38" i="17"/>
  <c r="O38" i="17"/>
  <c r="R38" i="17"/>
  <c r="O15" i="17"/>
  <c r="R15" i="17"/>
  <c r="O23" i="17"/>
  <c r="R23" i="17"/>
  <c r="P51" i="17"/>
  <c r="Q51" i="17"/>
  <c r="R51" i="17"/>
  <c r="O51" i="17"/>
  <c r="O37" i="17"/>
  <c r="R37" i="17"/>
  <c r="O53" i="17"/>
  <c r="R53" i="17"/>
  <c r="O9" i="17"/>
  <c r="O19" i="17"/>
  <c r="R19" i="17"/>
  <c r="O29" i="17"/>
  <c r="R35" i="17"/>
  <c r="P35" i="17"/>
  <c r="Q35" i="17"/>
  <c r="P37" i="17"/>
  <c r="Q37" i="17"/>
  <c r="P43" i="17"/>
  <c r="Q43" i="17"/>
  <c r="R43" i="17"/>
  <c r="O43" i="17"/>
  <c r="P53" i="17"/>
  <c r="Q53" i="17"/>
  <c r="P26" i="17"/>
  <c r="Q26" i="17"/>
  <c r="O26" i="17"/>
  <c r="O33" i="17"/>
  <c r="R33" i="17"/>
  <c r="P15" i="17"/>
  <c r="Q15" i="17"/>
  <c r="P23" i="17"/>
  <c r="Q23" i="17"/>
  <c r="R26" i="17"/>
  <c r="P33" i="17"/>
  <c r="Q33" i="17"/>
  <c r="R48" i="17"/>
  <c r="P48" i="17"/>
  <c r="Q48" i="17"/>
  <c r="O48" i="17"/>
  <c r="P19" i="17"/>
  <c r="Q19" i="17"/>
  <c r="E32" i="17"/>
  <c r="F32" i="17"/>
  <c r="O35" i="17"/>
  <c r="E37" i="17"/>
  <c r="F37" i="17"/>
  <c r="R40" i="17"/>
  <c r="P40" i="17"/>
  <c r="Q40" i="17"/>
  <c r="O40" i="17"/>
  <c r="P54" i="17"/>
  <c r="Q54" i="17"/>
  <c r="O54" i="17"/>
  <c r="R54" i="17"/>
  <c r="R56" i="17"/>
  <c r="P56" i="17"/>
  <c r="Q56" i="17"/>
  <c r="O56" i="17"/>
  <c r="E29" i="17"/>
  <c r="F29" i="17"/>
  <c r="R34" i="17"/>
  <c r="E45" i="17"/>
  <c r="F45" i="17"/>
  <c r="E53" i="17"/>
  <c r="F53" i="17"/>
  <c r="E33" i="17"/>
  <c r="F33" i="17"/>
  <c r="P42" i="17"/>
  <c r="Q42" i="17"/>
  <c r="O42" i="17"/>
  <c r="P22" i="16"/>
  <c r="S22" i="16"/>
  <c r="P28" i="16"/>
  <c r="S28" i="16"/>
  <c r="Q28" i="16"/>
  <c r="R28" i="16"/>
  <c r="P54" i="16"/>
  <c r="S54" i="16"/>
  <c r="Q44" i="16"/>
  <c r="R44" i="16"/>
  <c r="P44" i="16"/>
  <c r="S44" i="16"/>
  <c r="S38" i="16"/>
  <c r="Q46" i="16"/>
  <c r="R46" i="16"/>
  <c r="P8" i="16"/>
  <c r="S46" i="16"/>
  <c r="P29" i="16"/>
  <c r="F10" i="16"/>
  <c r="F53" i="16"/>
  <c r="G53" i="16"/>
  <c r="K53" i="16"/>
  <c r="F8" i="16"/>
  <c r="F14" i="16"/>
  <c r="F35" i="16"/>
  <c r="F37" i="16"/>
  <c r="F51" i="16"/>
  <c r="F52" i="16"/>
  <c r="F13" i="16"/>
  <c r="G13" i="16"/>
  <c r="I13" i="16"/>
  <c r="J13" i="16"/>
  <c r="F16" i="16"/>
  <c r="G16" i="16"/>
  <c r="H16" i="16"/>
  <c r="F20" i="16"/>
  <c r="F24" i="16"/>
  <c r="F25" i="16"/>
  <c r="G25" i="16"/>
  <c r="I25" i="16"/>
  <c r="J25" i="16"/>
  <c r="F32" i="16"/>
  <c r="G32" i="16"/>
  <c r="H32" i="16"/>
  <c r="F36" i="16"/>
  <c r="G36" i="16"/>
  <c r="I36" i="16"/>
  <c r="J36" i="16"/>
  <c r="F48" i="16"/>
  <c r="F56" i="16"/>
  <c r="G56" i="16"/>
  <c r="H56" i="16"/>
  <c r="F17" i="16"/>
  <c r="F19" i="16"/>
  <c r="F21" i="16"/>
  <c r="G21" i="16"/>
  <c r="H21" i="16"/>
  <c r="F47" i="16"/>
  <c r="F49" i="16"/>
  <c r="G49" i="16"/>
  <c r="H49" i="16"/>
  <c r="F31" i="16"/>
  <c r="F7" i="16"/>
  <c r="S12" i="16"/>
  <c r="Q12" i="16"/>
  <c r="R12" i="16"/>
  <c r="P13" i="16"/>
  <c r="S13" i="16"/>
  <c r="Q14" i="16"/>
  <c r="R14" i="16"/>
  <c r="S14" i="16"/>
  <c r="Q15" i="16"/>
  <c r="R15" i="16"/>
  <c r="P15" i="16"/>
  <c r="S16" i="16"/>
  <c r="Q16" i="16"/>
  <c r="R16" i="16"/>
  <c r="P16" i="16"/>
  <c r="P17" i="16"/>
  <c r="Q17" i="16"/>
  <c r="R17" i="16"/>
  <c r="Q18" i="16"/>
  <c r="R18" i="16"/>
  <c r="S18" i="16"/>
  <c r="P18" i="16"/>
  <c r="Q21" i="16"/>
  <c r="R21" i="16"/>
  <c r="S21" i="16"/>
  <c r="P24" i="16"/>
  <c r="Q24" i="16"/>
  <c r="R24" i="16"/>
  <c r="P26" i="16"/>
  <c r="Q26" i="16"/>
  <c r="R26" i="16"/>
  <c r="S26" i="16"/>
  <c r="Q31" i="16"/>
  <c r="R31" i="16"/>
  <c r="S31" i="16"/>
  <c r="P31" i="16"/>
  <c r="I33" i="16"/>
  <c r="J33" i="16"/>
  <c r="K33" i="16"/>
  <c r="H33" i="16"/>
  <c r="Q36" i="16"/>
  <c r="R36" i="16"/>
  <c r="S36" i="16"/>
  <c r="P36" i="16"/>
  <c r="K39" i="16"/>
  <c r="P40" i="16"/>
  <c r="S40" i="16"/>
  <c r="Q40" i="16"/>
  <c r="R40" i="16"/>
  <c r="Q55" i="16"/>
  <c r="R55" i="16"/>
  <c r="P55" i="16"/>
  <c r="S11" i="16"/>
  <c r="Q11" i="16"/>
  <c r="R11" i="16"/>
  <c r="P12" i="16"/>
  <c r="Q13" i="16"/>
  <c r="R13" i="16"/>
  <c r="P14" i="16"/>
  <c r="S15" i="16"/>
  <c r="S17" i="16"/>
  <c r="P21" i="16"/>
  <c r="S24" i="16"/>
  <c r="Q39" i="16"/>
  <c r="R39" i="16"/>
  <c r="P39" i="16"/>
  <c r="S55" i="16"/>
  <c r="P11" i="16"/>
  <c r="S23" i="16"/>
  <c r="P23" i="16"/>
  <c r="Q23" i="16"/>
  <c r="R23" i="16"/>
  <c r="S39" i="16"/>
  <c r="P7" i="16"/>
  <c r="P9" i="16"/>
  <c r="S9" i="16"/>
  <c r="S10" i="16"/>
  <c r="F12" i="16"/>
  <c r="G12" i="16"/>
  <c r="P20" i="16"/>
  <c r="S20" i="16"/>
  <c r="Q20" i="16"/>
  <c r="R20" i="16"/>
  <c r="Q25" i="16"/>
  <c r="R25" i="16"/>
  <c r="P25" i="16"/>
  <c r="S25" i="16"/>
  <c r="P42" i="16"/>
  <c r="Q42" i="16"/>
  <c r="R42" i="16"/>
  <c r="S42" i="16"/>
  <c r="Q47" i="16"/>
  <c r="R47" i="16"/>
  <c r="S47" i="16"/>
  <c r="P47" i="16"/>
  <c r="Q52" i="16"/>
  <c r="R52" i="16"/>
  <c r="S52" i="16"/>
  <c r="P52" i="16"/>
  <c r="P56" i="16"/>
  <c r="S56" i="16"/>
  <c r="Q56" i="16"/>
  <c r="R56" i="16"/>
  <c r="Q27" i="16"/>
  <c r="R27" i="16"/>
  <c r="P27" i="16"/>
  <c r="S33" i="16"/>
  <c r="P33" i="16"/>
  <c r="S37" i="16"/>
  <c r="Q37" i="16"/>
  <c r="R37" i="16"/>
  <c r="P37" i="16"/>
  <c r="I41" i="16"/>
  <c r="J41" i="16"/>
  <c r="H41" i="16"/>
  <c r="Q43" i="16"/>
  <c r="R43" i="16"/>
  <c r="P43" i="16"/>
  <c r="S49" i="16"/>
  <c r="P49" i="16"/>
  <c r="S53" i="16"/>
  <c r="Q53" i="16"/>
  <c r="R53" i="16"/>
  <c r="P53" i="16"/>
  <c r="S32" i="16"/>
  <c r="Q32" i="16"/>
  <c r="R32" i="16"/>
  <c r="Q33" i="16"/>
  <c r="R33" i="16"/>
  <c r="P34" i="16"/>
  <c r="S34" i="16"/>
  <c r="I42" i="16"/>
  <c r="J42" i="16"/>
  <c r="K42" i="16"/>
  <c r="S48" i="16"/>
  <c r="Q48" i="16"/>
  <c r="R48" i="16"/>
  <c r="Q49" i="16"/>
  <c r="R49" i="16"/>
  <c r="P50" i="16"/>
  <c r="S50" i="16"/>
  <c r="F9" i="16"/>
  <c r="G9" i="16"/>
  <c r="Q19" i="16"/>
  <c r="R19" i="16"/>
  <c r="Q22" i="16"/>
  <c r="R22" i="16"/>
  <c r="S27" i="16"/>
  <c r="P32" i="16"/>
  <c r="F34" i="16"/>
  <c r="G34" i="16"/>
  <c r="Q34" i="16"/>
  <c r="R34" i="16"/>
  <c r="Q35" i="16"/>
  <c r="R35" i="16"/>
  <c r="S35" i="16"/>
  <c r="P35" i="16"/>
  <c r="F38" i="16"/>
  <c r="G38" i="16"/>
  <c r="Q38" i="16"/>
  <c r="R38" i="16"/>
  <c r="K41" i="16"/>
  <c r="H42" i="16"/>
  <c r="S43" i="16"/>
  <c r="P48" i="16"/>
  <c r="F50" i="16"/>
  <c r="G50" i="16"/>
  <c r="Q50" i="16"/>
  <c r="R50" i="16"/>
  <c r="Q51" i="16"/>
  <c r="R51" i="16"/>
  <c r="S51" i="16"/>
  <c r="P51" i="16"/>
  <c r="F54" i="16"/>
  <c r="G54" i="16"/>
  <c r="Q54" i="16"/>
  <c r="R54" i="16"/>
  <c r="S41" i="16"/>
  <c r="F30" i="16"/>
  <c r="G30" i="16"/>
  <c r="F46" i="16"/>
  <c r="G46" i="16"/>
  <c r="P7" i="15"/>
  <c r="Q7" i="15"/>
  <c r="O7" i="15"/>
  <c r="R7" i="15"/>
  <c r="E7" i="15"/>
  <c r="H8" i="15"/>
  <c r="I8" i="15"/>
  <c r="J8" i="15"/>
  <c r="G8" i="15"/>
  <c r="G9" i="15"/>
  <c r="J9" i="15"/>
  <c r="H9" i="15"/>
  <c r="I9" i="15"/>
  <c r="G17" i="15"/>
  <c r="H17" i="15"/>
  <c r="I17" i="15"/>
  <c r="J17" i="15"/>
  <c r="P10" i="15"/>
  <c r="Q10" i="15"/>
  <c r="R10" i="15"/>
  <c r="G36" i="15"/>
  <c r="J38" i="15"/>
  <c r="G52" i="15"/>
  <c r="J56" i="15"/>
  <c r="R8" i="15"/>
  <c r="P8" i="15"/>
  <c r="Q8" i="15"/>
  <c r="O10" i="15"/>
  <c r="P15" i="15"/>
  <c r="Q15" i="15"/>
  <c r="R16" i="15"/>
  <c r="P16" i="15"/>
  <c r="Q16" i="15"/>
  <c r="P23" i="15"/>
  <c r="Q23" i="15"/>
  <c r="R24" i="15"/>
  <c r="P24" i="15"/>
  <c r="Q24" i="15"/>
  <c r="R27" i="15"/>
  <c r="O27" i="15"/>
  <c r="P30" i="15"/>
  <c r="Q30" i="15"/>
  <c r="R30" i="15"/>
  <c r="O30" i="15"/>
  <c r="O31" i="15"/>
  <c r="P31" i="15"/>
  <c r="Q31" i="15"/>
  <c r="J39" i="15"/>
  <c r="P42" i="15"/>
  <c r="Q42" i="15"/>
  <c r="R42" i="15"/>
  <c r="O42" i="15"/>
  <c r="O43" i="15"/>
  <c r="P43" i="15"/>
  <c r="Q43" i="15"/>
  <c r="P46" i="15"/>
  <c r="Q46" i="15"/>
  <c r="R46" i="15"/>
  <c r="O46" i="15"/>
  <c r="O47" i="15"/>
  <c r="P47" i="15"/>
  <c r="Q47" i="15"/>
  <c r="R18" i="15"/>
  <c r="P14" i="15"/>
  <c r="Q14" i="15"/>
  <c r="R14" i="15"/>
  <c r="R15" i="15"/>
  <c r="P22" i="15"/>
  <c r="Q22" i="15"/>
  <c r="R22" i="15"/>
  <c r="R23" i="15"/>
  <c r="G38" i="15"/>
  <c r="P11" i="15"/>
  <c r="Q11" i="15"/>
  <c r="R12" i="15"/>
  <c r="P12" i="15"/>
  <c r="Q12" i="15"/>
  <c r="R13" i="15"/>
  <c r="O14" i="15"/>
  <c r="P19" i="15"/>
  <c r="Q19" i="15"/>
  <c r="R20" i="15"/>
  <c r="P20" i="15"/>
  <c r="Q20" i="15"/>
  <c r="R21" i="15"/>
  <c r="O22" i="15"/>
  <c r="P34" i="15"/>
  <c r="Q34" i="15"/>
  <c r="R34" i="15"/>
  <c r="O34" i="15"/>
  <c r="O35" i="15"/>
  <c r="P35" i="15"/>
  <c r="Q35" i="15"/>
  <c r="P38" i="15"/>
  <c r="Q38" i="15"/>
  <c r="R38" i="15"/>
  <c r="O38" i="15"/>
  <c r="O39" i="15"/>
  <c r="P39" i="15"/>
  <c r="Q39" i="15"/>
  <c r="P50" i="15"/>
  <c r="Q50" i="15"/>
  <c r="R50" i="15"/>
  <c r="O50" i="15"/>
  <c r="O51" i="15"/>
  <c r="P51" i="15"/>
  <c r="Q51" i="15"/>
  <c r="P54" i="15"/>
  <c r="Q54" i="15"/>
  <c r="R54" i="15"/>
  <c r="O54" i="15"/>
  <c r="O55" i="15"/>
  <c r="P55" i="15"/>
  <c r="Q55" i="15"/>
  <c r="R32" i="15"/>
  <c r="P32" i="15"/>
  <c r="Q32" i="15"/>
  <c r="R40" i="15"/>
  <c r="P40" i="15"/>
  <c r="Q40" i="15"/>
  <c r="R48" i="15"/>
  <c r="P48" i="15"/>
  <c r="Q48" i="15"/>
  <c r="R56" i="15"/>
  <c r="P56" i="15"/>
  <c r="Q56" i="15"/>
  <c r="R28" i="15"/>
  <c r="P28" i="15"/>
  <c r="Q28" i="15"/>
  <c r="R29" i="15"/>
  <c r="R36" i="15"/>
  <c r="P36" i="15"/>
  <c r="Q36" i="15"/>
  <c r="R37" i="15"/>
  <c r="R44" i="15"/>
  <c r="P44" i="15"/>
  <c r="Q44" i="15"/>
  <c r="R45" i="15"/>
  <c r="R52" i="15"/>
  <c r="P52" i="15"/>
  <c r="Q52" i="15"/>
  <c r="R53" i="15"/>
  <c r="M8" i="14"/>
  <c r="N8" i="14"/>
  <c r="O8" i="14"/>
  <c r="L8" i="14"/>
  <c r="M11" i="14"/>
  <c r="N11" i="14"/>
  <c r="L11" i="14"/>
  <c r="O11" i="14"/>
  <c r="M14" i="14"/>
  <c r="N14" i="14"/>
  <c r="L14" i="14"/>
  <c r="O14" i="14"/>
  <c r="M16" i="14"/>
  <c r="N16" i="14"/>
  <c r="L16" i="14"/>
  <c r="O16" i="14"/>
  <c r="M19" i="14"/>
  <c r="N19" i="14"/>
  <c r="L19" i="14"/>
  <c r="O19" i="14"/>
  <c r="M22" i="14"/>
  <c r="N22" i="14"/>
  <c r="L22" i="14"/>
  <c r="O22" i="14"/>
  <c r="M25" i="14"/>
  <c r="N25" i="14"/>
  <c r="L25" i="14"/>
  <c r="O25" i="14"/>
  <c r="E41" i="14"/>
  <c r="F41" i="14"/>
  <c r="D41" i="14"/>
  <c r="G41" i="14"/>
  <c r="E49" i="14"/>
  <c r="F49" i="14"/>
  <c r="D49" i="14"/>
  <c r="G49" i="14"/>
  <c r="E30" i="14"/>
  <c r="F30" i="14"/>
  <c r="D30" i="14"/>
  <c r="G30" i="14"/>
  <c r="E31" i="14"/>
  <c r="F31" i="14"/>
  <c r="D31" i="14"/>
  <c r="G31" i="14"/>
  <c r="E32" i="14"/>
  <c r="F32" i="14"/>
  <c r="D32" i="14"/>
  <c r="O33" i="14"/>
  <c r="M33" i="14"/>
  <c r="N33" i="14"/>
  <c r="L33" i="14"/>
  <c r="E38" i="14"/>
  <c r="F38" i="14"/>
  <c r="D38" i="14"/>
  <c r="G38" i="14"/>
  <c r="E39" i="14"/>
  <c r="F39" i="14"/>
  <c r="D39" i="14"/>
  <c r="G39" i="14"/>
  <c r="O41" i="14"/>
  <c r="M41" i="14"/>
  <c r="N41" i="14"/>
  <c r="L41" i="14"/>
  <c r="E46" i="14"/>
  <c r="F46" i="14"/>
  <c r="D46" i="14"/>
  <c r="G46" i="14"/>
  <c r="E47" i="14"/>
  <c r="F47" i="14"/>
  <c r="D47" i="14"/>
  <c r="G47" i="14"/>
  <c r="E48" i="14"/>
  <c r="F48" i="14"/>
  <c r="D48" i="14"/>
  <c r="O49" i="14"/>
  <c r="M49" i="14"/>
  <c r="N49" i="14"/>
  <c r="L49" i="14"/>
  <c r="E54" i="14"/>
  <c r="F54" i="14"/>
  <c r="D54" i="14"/>
  <c r="G54" i="14"/>
  <c r="E55" i="14"/>
  <c r="F55" i="14"/>
  <c r="D55" i="14"/>
  <c r="G55" i="14"/>
  <c r="M9" i="14"/>
  <c r="N9" i="14"/>
  <c r="L9" i="14"/>
  <c r="O9" i="14"/>
  <c r="M13" i="14"/>
  <c r="N13" i="14"/>
  <c r="L13" i="14"/>
  <c r="O13" i="14"/>
  <c r="M17" i="14"/>
  <c r="N17" i="14"/>
  <c r="L17" i="14"/>
  <c r="O17" i="14"/>
  <c r="M20" i="14"/>
  <c r="N20" i="14"/>
  <c r="L20" i="14"/>
  <c r="O20" i="14"/>
  <c r="M23" i="14"/>
  <c r="N23" i="14"/>
  <c r="L23" i="14"/>
  <c r="O23" i="14"/>
  <c r="M26" i="14"/>
  <c r="N26" i="14"/>
  <c r="L26" i="14"/>
  <c r="O26" i="14"/>
  <c r="G10" i="14"/>
  <c r="E10" i="14"/>
  <c r="F10" i="14"/>
  <c r="G11" i="14"/>
  <c r="E11" i="14"/>
  <c r="F11" i="14"/>
  <c r="G12" i="14"/>
  <c r="E12" i="14"/>
  <c r="F12" i="14"/>
  <c r="G13" i="14"/>
  <c r="E13" i="14"/>
  <c r="F13" i="14"/>
  <c r="G14" i="14"/>
  <c r="E14" i="14"/>
  <c r="F14" i="14"/>
  <c r="G15" i="14"/>
  <c r="E15" i="14"/>
  <c r="F15" i="14"/>
  <c r="G16" i="14"/>
  <c r="E16" i="14"/>
  <c r="F16" i="14"/>
  <c r="G17" i="14"/>
  <c r="E17" i="14"/>
  <c r="F17" i="14"/>
  <c r="G18" i="14"/>
  <c r="E18" i="14"/>
  <c r="F18" i="14"/>
  <c r="G19" i="14"/>
  <c r="E19" i="14"/>
  <c r="F19" i="14"/>
  <c r="G20" i="14"/>
  <c r="E20" i="14"/>
  <c r="F20" i="14"/>
  <c r="G21" i="14"/>
  <c r="E21" i="14"/>
  <c r="F21" i="14"/>
  <c r="G22" i="14"/>
  <c r="E22" i="14"/>
  <c r="F22" i="14"/>
  <c r="G23" i="14"/>
  <c r="E23" i="14"/>
  <c r="F23" i="14"/>
  <c r="G24" i="14"/>
  <c r="E24" i="14"/>
  <c r="F24" i="14"/>
  <c r="G25" i="14"/>
  <c r="E25" i="14"/>
  <c r="F25" i="14"/>
  <c r="G26" i="14"/>
  <c r="E26" i="14"/>
  <c r="F26" i="14"/>
  <c r="G27" i="14"/>
  <c r="E27" i="14"/>
  <c r="F27" i="14"/>
  <c r="G28" i="14"/>
  <c r="E28" i="14"/>
  <c r="F28" i="14"/>
  <c r="E29" i="14"/>
  <c r="F29" i="14"/>
  <c r="D29" i="14"/>
  <c r="G29" i="14"/>
  <c r="E37" i="14"/>
  <c r="F37" i="14"/>
  <c r="D37" i="14"/>
  <c r="G37" i="14"/>
  <c r="E45" i="14"/>
  <c r="F45" i="14"/>
  <c r="D45" i="14"/>
  <c r="G45" i="14"/>
  <c r="E53" i="14"/>
  <c r="F53" i="14"/>
  <c r="D53" i="14"/>
  <c r="G53" i="14"/>
  <c r="M10" i="14"/>
  <c r="N10" i="14"/>
  <c r="L10" i="14"/>
  <c r="O10" i="14"/>
  <c r="M12" i="14"/>
  <c r="N12" i="14"/>
  <c r="L12" i="14"/>
  <c r="O12" i="14"/>
  <c r="M15" i="14"/>
  <c r="N15" i="14"/>
  <c r="L15" i="14"/>
  <c r="O15" i="14"/>
  <c r="M18" i="14"/>
  <c r="N18" i="14"/>
  <c r="L18" i="14"/>
  <c r="O18" i="14"/>
  <c r="M21" i="14"/>
  <c r="N21" i="14"/>
  <c r="L21" i="14"/>
  <c r="O21" i="14"/>
  <c r="M24" i="14"/>
  <c r="N24" i="14"/>
  <c r="L24" i="14"/>
  <c r="O24" i="14"/>
  <c r="M27" i="14"/>
  <c r="N27" i="14"/>
  <c r="L27" i="14"/>
  <c r="O27" i="14"/>
  <c r="E33" i="14"/>
  <c r="F33" i="14"/>
  <c r="D33" i="14"/>
  <c r="G33" i="14"/>
  <c r="D10" i="14"/>
  <c r="D11" i="14"/>
  <c r="D12" i="14"/>
  <c r="D13" i="14"/>
  <c r="D14" i="14"/>
  <c r="D15" i="14"/>
  <c r="D16" i="14"/>
  <c r="D17" i="14"/>
  <c r="D18" i="14"/>
  <c r="D19" i="14"/>
  <c r="D20" i="14"/>
  <c r="D21" i="14"/>
  <c r="D22" i="14"/>
  <c r="D23" i="14"/>
  <c r="D24" i="14"/>
  <c r="D25" i="14"/>
  <c r="D26" i="14"/>
  <c r="D27" i="14"/>
  <c r="D28" i="14"/>
  <c r="O29" i="14"/>
  <c r="M29" i="14"/>
  <c r="N29" i="14"/>
  <c r="L29" i="14"/>
  <c r="E34" i="14"/>
  <c r="F34" i="14"/>
  <c r="D34" i="14"/>
  <c r="G34" i="14"/>
  <c r="E35" i="14"/>
  <c r="F35" i="14"/>
  <c r="D35" i="14"/>
  <c r="G35" i="14"/>
  <c r="O37" i="14"/>
  <c r="M37" i="14"/>
  <c r="N37" i="14"/>
  <c r="L37" i="14"/>
  <c r="E42" i="14"/>
  <c r="F42" i="14"/>
  <c r="D42" i="14"/>
  <c r="G42" i="14"/>
  <c r="E43" i="14"/>
  <c r="F43" i="14"/>
  <c r="D43" i="14"/>
  <c r="G43" i="14"/>
  <c r="O45" i="14"/>
  <c r="M45" i="14"/>
  <c r="N45" i="14"/>
  <c r="L45" i="14"/>
  <c r="E50" i="14"/>
  <c r="F50" i="14"/>
  <c r="D50" i="14"/>
  <c r="G50" i="14"/>
  <c r="E51" i="14"/>
  <c r="F51" i="14"/>
  <c r="D51" i="14"/>
  <c r="G51" i="14"/>
  <c r="O53" i="14"/>
  <c r="M53" i="14"/>
  <c r="N53" i="14"/>
  <c r="L53" i="14"/>
  <c r="L28" i="14"/>
  <c r="L56" i="14"/>
  <c r="M28" i="14"/>
  <c r="N28" i="14"/>
  <c r="N24" i="12"/>
  <c r="N8" i="12"/>
  <c r="O8" i="12"/>
  <c r="S12" i="12"/>
  <c r="S28" i="12"/>
  <c r="P16" i="12"/>
  <c r="S20" i="12"/>
  <c r="P22" i="12"/>
  <c r="N53" i="12"/>
  <c r="O53" i="12"/>
  <c r="N49" i="12"/>
  <c r="O49" i="12"/>
  <c r="N45" i="12"/>
  <c r="O45" i="12"/>
  <c r="N41" i="12"/>
  <c r="O41" i="12"/>
  <c r="S41" i="12"/>
  <c r="N37" i="12"/>
  <c r="O37" i="12"/>
  <c r="N33" i="12"/>
  <c r="O33" i="12"/>
  <c r="N29" i="12"/>
  <c r="O29" i="12"/>
  <c r="E25" i="12"/>
  <c r="F25" i="12"/>
  <c r="G25" i="12"/>
  <c r="E26" i="12"/>
  <c r="F26" i="12"/>
  <c r="G26" i="12"/>
  <c r="E27" i="12"/>
  <c r="E33" i="12"/>
  <c r="E36" i="12"/>
  <c r="F36" i="12"/>
  <c r="H36" i="12"/>
  <c r="I36" i="12"/>
  <c r="E41" i="12"/>
  <c r="F41" i="12"/>
  <c r="J41" i="12"/>
  <c r="E44" i="12"/>
  <c r="E49" i="12"/>
  <c r="E52" i="12"/>
  <c r="F52" i="12"/>
  <c r="H52" i="12"/>
  <c r="I52" i="12"/>
  <c r="E8" i="12"/>
  <c r="F8" i="12"/>
  <c r="H8" i="12"/>
  <c r="I8" i="12"/>
  <c r="E30" i="12"/>
  <c r="E38" i="12"/>
  <c r="E46" i="12"/>
  <c r="F46" i="12"/>
  <c r="H46" i="12"/>
  <c r="I46" i="12"/>
  <c r="E54" i="12"/>
  <c r="F54" i="12"/>
  <c r="G54" i="12"/>
  <c r="E56" i="12"/>
  <c r="E23" i="12"/>
  <c r="E29" i="12"/>
  <c r="F29" i="12"/>
  <c r="J29" i="12"/>
  <c r="E35" i="12"/>
  <c r="F35" i="12"/>
  <c r="G35" i="12"/>
  <c r="E45" i="12"/>
  <c r="E51" i="12"/>
  <c r="E11" i="12"/>
  <c r="F11" i="12"/>
  <c r="H11" i="12"/>
  <c r="I11" i="12"/>
  <c r="E37" i="12"/>
  <c r="F37" i="12"/>
  <c r="H37" i="12"/>
  <c r="I37" i="12"/>
  <c r="E43" i="12"/>
  <c r="E53" i="12"/>
  <c r="E15" i="12"/>
  <c r="F15" i="12"/>
  <c r="G15" i="12"/>
  <c r="E21" i="12"/>
  <c r="F21" i="12"/>
  <c r="H21" i="12"/>
  <c r="I21" i="12"/>
  <c r="E55" i="12"/>
  <c r="E8" i="11"/>
  <c r="E51" i="11"/>
  <c r="E23" i="11"/>
  <c r="E27" i="11"/>
  <c r="E35" i="11"/>
  <c r="E12" i="11"/>
  <c r="E22" i="11"/>
  <c r="E26" i="11"/>
  <c r="E30" i="11"/>
  <c r="E49" i="11"/>
  <c r="F49" i="11"/>
  <c r="J49" i="11"/>
  <c r="E40" i="11"/>
  <c r="E15" i="11"/>
  <c r="E52" i="11"/>
  <c r="E56" i="11"/>
  <c r="E12" i="10"/>
  <c r="D16" i="10"/>
  <c r="E18" i="10"/>
  <c r="C22" i="10"/>
  <c r="C36" i="10"/>
  <c r="C44" i="10"/>
  <c r="D52" i="10"/>
  <c r="C56" i="10"/>
  <c r="D20" i="10"/>
  <c r="C24" i="10"/>
  <c r="E28" i="10"/>
  <c r="E32" i="10"/>
  <c r="C40" i="10"/>
  <c r="D48" i="10"/>
  <c r="C45" i="10"/>
  <c r="C53" i="10"/>
  <c r="D56" i="10"/>
  <c r="M30" i="13"/>
  <c r="N30" i="13"/>
  <c r="O46" i="13"/>
  <c r="M46" i="13"/>
  <c r="N46" i="13"/>
  <c r="M50" i="13"/>
  <c r="N50" i="13"/>
  <c r="L29" i="13"/>
  <c r="O29" i="13"/>
  <c r="O35" i="13"/>
  <c r="M35" i="13"/>
  <c r="N35" i="13"/>
  <c r="M48" i="13"/>
  <c r="N48" i="13"/>
  <c r="O48" i="13"/>
  <c r="O38" i="13"/>
  <c r="M38" i="13"/>
  <c r="N38" i="13"/>
  <c r="L38" i="13"/>
  <c r="M34" i="13"/>
  <c r="N34" i="13"/>
  <c r="L34" i="13"/>
  <c r="O34" i="13"/>
  <c r="O51" i="13"/>
  <c r="M51" i="13"/>
  <c r="N51" i="13"/>
  <c r="O42" i="13"/>
  <c r="M42" i="13"/>
  <c r="N42" i="13"/>
  <c r="L42" i="13"/>
  <c r="L45" i="13"/>
  <c r="O45" i="13"/>
  <c r="L30" i="13"/>
  <c r="M43" i="13"/>
  <c r="N43" i="13"/>
  <c r="L46" i="13"/>
  <c r="L50" i="13"/>
  <c r="O40" i="13"/>
  <c r="E32" i="13"/>
  <c r="F32" i="13"/>
  <c r="D43" i="13"/>
  <c r="G48" i="13"/>
  <c r="E48" i="13"/>
  <c r="F48" i="13"/>
  <c r="O55" i="13"/>
  <c r="M55" i="13"/>
  <c r="N55" i="13"/>
  <c r="L8" i="13"/>
  <c r="L9" i="13"/>
  <c r="L11" i="13"/>
  <c r="L14" i="13"/>
  <c r="L15" i="13"/>
  <c r="L17" i="13"/>
  <c r="L18" i="13"/>
  <c r="L19" i="13"/>
  <c r="L23" i="13"/>
  <c r="L24" i="13"/>
  <c r="L27" i="13"/>
  <c r="L31" i="13"/>
  <c r="M33" i="13"/>
  <c r="N33" i="13"/>
  <c r="L39" i="13"/>
  <c r="M41" i="13"/>
  <c r="N41" i="13"/>
  <c r="L47" i="13"/>
  <c r="M49" i="13"/>
  <c r="N49" i="13"/>
  <c r="L55" i="13"/>
  <c r="M31" i="13"/>
  <c r="N31" i="13"/>
  <c r="O33" i="13"/>
  <c r="M39" i="13"/>
  <c r="N39" i="13"/>
  <c r="O41" i="13"/>
  <c r="M47" i="13"/>
  <c r="N47" i="13"/>
  <c r="O49" i="13"/>
  <c r="M52" i="13"/>
  <c r="N52" i="13"/>
  <c r="L52" i="13"/>
  <c r="O8" i="13"/>
  <c r="O9" i="13"/>
  <c r="O11" i="13"/>
  <c r="O12" i="13"/>
  <c r="O14" i="13"/>
  <c r="O15" i="13"/>
  <c r="O17" i="13"/>
  <c r="O18" i="13"/>
  <c r="O19" i="13"/>
  <c r="O23" i="13"/>
  <c r="O24" i="13"/>
  <c r="O27" i="13"/>
  <c r="M29" i="13"/>
  <c r="N29" i="13"/>
  <c r="L35" i="13"/>
  <c r="L40" i="13"/>
  <c r="L43" i="13"/>
  <c r="M45" i="13"/>
  <c r="N45" i="13"/>
  <c r="L48" i="13"/>
  <c r="L51" i="13"/>
  <c r="O52" i="13"/>
  <c r="M56" i="13"/>
  <c r="N56" i="13"/>
  <c r="L56" i="13"/>
  <c r="E7" i="12"/>
  <c r="Q18" i="12"/>
  <c r="R18" i="12"/>
  <c r="Q27" i="12"/>
  <c r="R27" i="12"/>
  <c r="S27" i="12"/>
  <c r="Q23" i="12"/>
  <c r="R23" i="12"/>
  <c r="S23" i="12"/>
  <c r="Q19" i="12"/>
  <c r="R19" i="12"/>
  <c r="S19" i="12"/>
  <c r="S31" i="12"/>
  <c r="S35" i="12"/>
  <c r="S39" i="12"/>
  <c r="S43" i="12"/>
  <c r="S47" i="12"/>
  <c r="S51" i="12"/>
  <c r="S55" i="12"/>
  <c r="P26" i="12"/>
  <c r="Q14" i="12"/>
  <c r="R14" i="12"/>
  <c r="S22" i="12"/>
  <c r="P28" i="12"/>
  <c r="Q16" i="12"/>
  <c r="R16" i="12"/>
  <c r="S16" i="12"/>
  <c r="Q10" i="12"/>
  <c r="R10" i="12"/>
  <c r="P10" i="12"/>
  <c r="S10" i="12"/>
  <c r="H18" i="12"/>
  <c r="I18" i="12"/>
  <c r="Q12" i="12"/>
  <c r="R12" i="12"/>
  <c r="P12" i="12"/>
  <c r="P19" i="12"/>
  <c r="P23" i="12"/>
  <c r="P27" i="12"/>
  <c r="S38" i="12"/>
  <c r="P35" i="12"/>
  <c r="Q35" i="12"/>
  <c r="R35" i="12"/>
  <c r="Q39" i="12"/>
  <c r="R39" i="12"/>
  <c r="G50" i="12"/>
  <c r="P51" i="12"/>
  <c r="Q51" i="12"/>
  <c r="R51" i="12"/>
  <c r="R7" i="11"/>
  <c r="O7" i="11"/>
  <c r="P49" i="11"/>
  <c r="Q49" i="11"/>
  <c r="O49" i="11"/>
  <c r="P37" i="11"/>
  <c r="Q37" i="11"/>
  <c r="O37" i="11"/>
  <c r="R29" i="11"/>
  <c r="O29" i="11"/>
  <c r="P29" i="11"/>
  <c r="Q29" i="11"/>
  <c r="R9" i="11"/>
  <c r="O9" i="11"/>
  <c r="P9" i="11"/>
  <c r="Q9" i="11"/>
  <c r="R8" i="11"/>
  <c r="O8" i="11"/>
  <c r="P8" i="11"/>
  <c r="Q8" i="11"/>
  <c r="O41" i="11"/>
  <c r="O17" i="11"/>
  <c r="P41" i="11"/>
  <c r="Q41" i="11"/>
  <c r="P55" i="11"/>
  <c r="Q55" i="11"/>
  <c r="R55" i="11"/>
  <c r="R47" i="11"/>
  <c r="O47" i="11"/>
  <c r="P47" i="11"/>
  <c r="Q47" i="11"/>
  <c r="P43" i="11"/>
  <c r="Q43" i="11"/>
  <c r="R43" i="11"/>
  <c r="O43" i="11"/>
  <c r="O39" i="11"/>
  <c r="P39" i="11"/>
  <c r="Q39" i="11"/>
  <c r="R39" i="11"/>
  <c r="R35" i="11"/>
  <c r="O35" i="11"/>
  <c r="P35" i="11"/>
  <c r="Q35" i="11"/>
  <c r="O27" i="11"/>
  <c r="P27" i="11"/>
  <c r="Q27" i="11"/>
  <c r="R27" i="11"/>
  <c r="P23" i="11"/>
  <c r="Q23" i="11"/>
  <c r="R23" i="11"/>
  <c r="O23" i="11"/>
  <c r="R15" i="11"/>
  <c r="O15" i="11"/>
  <c r="P15" i="11"/>
  <c r="Q15" i="11"/>
  <c r="P11" i="11"/>
  <c r="Q11" i="11"/>
  <c r="R11" i="11"/>
  <c r="O11" i="11"/>
  <c r="O53" i="11"/>
  <c r="P53" i="11"/>
  <c r="Q53" i="11"/>
  <c r="R53" i="11"/>
  <c r="O33" i="11"/>
  <c r="P33" i="11"/>
  <c r="Q33" i="11"/>
  <c r="R33" i="11"/>
  <c r="O21" i="11"/>
  <c r="P21" i="11"/>
  <c r="Q21" i="11"/>
  <c r="R21" i="11"/>
  <c r="O55" i="11"/>
  <c r="R49" i="11"/>
  <c r="R37" i="11"/>
  <c r="R17" i="11"/>
  <c r="P7" i="11"/>
  <c r="Q7" i="11"/>
  <c r="O52" i="11"/>
  <c r="P52" i="11"/>
  <c r="Q52" i="11"/>
  <c r="R52" i="11"/>
  <c r="O44" i="11"/>
  <c r="P44" i="11"/>
  <c r="Q44" i="11"/>
  <c r="R44" i="11"/>
  <c r="O36" i="11"/>
  <c r="P36" i="11"/>
  <c r="Q36" i="11"/>
  <c r="R36" i="11"/>
  <c r="O28" i="11"/>
  <c r="P28" i="11"/>
  <c r="Q28" i="11"/>
  <c r="R28" i="11"/>
  <c r="O20" i="11"/>
  <c r="P20" i="11"/>
  <c r="Q20" i="11"/>
  <c r="R20" i="11"/>
  <c r="O12" i="11"/>
  <c r="P12" i="11"/>
  <c r="Q12" i="11"/>
  <c r="R12" i="11"/>
  <c r="O50" i="11"/>
  <c r="P50" i="11"/>
  <c r="Q50" i="11"/>
  <c r="O42" i="11"/>
  <c r="P42" i="11"/>
  <c r="Q42" i="11"/>
  <c r="O34" i="11"/>
  <c r="P34" i="11"/>
  <c r="Q34" i="11"/>
  <c r="O26" i="11"/>
  <c r="P26" i="11"/>
  <c r="Q26" i="11"/>
  <c r="O18" i="11"/>
  <c r="P18" i="11"/>
  <c r="Q18" i="11"/>
  <c r="O10" i="11"/>
  <c r="P10" i="11"/>
  <c r="Q10" i="11"/>
  <c r="O56" i="11"/>
  <c r="P56" i="11"/>
  <c r="Q56" i="11"/>
  <c r="O48" i="11"/>
  <c r="P48" i="11"/>
  <c r="Q48" i="11"/>
  <c r="O40" i="11"/>
  <c r="P40" i="11"/>
  <c r="Q40" i="11"/>
  <c r="O32" i="11"/>
  <c r="P32" i="11"/>
  <c r="Q32" i="11"/>
  <c r="O24" i="11"/>
  <c r="P24" i="11"/>
  <c r="Q24" i="11"/>
  <c r="O16" i="11"/>
  <c r="P16" i="11"/>
  <c r="Q16" i="11"/>
  <c r="R50" i="11"/>
  <c r="R42" i="11"/>
  <c r="O38" i="11"/>
  <c r="P38" i="11"/>
  <c r="Q38" i="11"/>
  <c r="R34" i="11"/>
  <c r="R26" i="11"/>
  <c r="R18" i="11"/>
  <c r="R10" i="11"/>
  <c r="E11" i="11"/>
  <c r="E16" i="11"/>
  <c r="E24" i="11"/>
  <c r="E25" i="11"/>
  <c r="R56" i="11"/>
  <c r="R48" i="11"/>
  <c r="R40" i="11"/>
  <c r="R32" i="11"/>
  <c r="R24" i="11"/>
  <c r="R16" i="11"/>
  <c r="E20" i="11"/>
  <c r="E32" i="11"/>
  <c r="E41" i="11"/>
  <c r="E47" i="11"/>
  <c r="E55" i="11"/>
  <c r="E21" i="11"/>
  <c r="F21" i="11"/>
  <c r="E50" i="11"/>
  <c r="F50" i="11"/>
  <c r="E54" i="11"/>
  <c r="E13" i="11"/>
  <c r="F13" i="11"/>
  <c r="E17" i="11"/>
  <c r="E42" i="11"/>
  <c r="F42" i="11"/>
  <c r="E46" i="11"/>
  <c r="E7" i="11"/>
  <c r="E9" i="11"/>
  <c r="E33" i="11"/>
  <c r="E34" i="11"/>
  <c r="F34" i="11"/>
  <c r="E36" i="11"/>
  <c r="E38" i="11"/>
  <c r="E28" i="11"/>
  <c r="F28" i="11"/>
  <c r="E37" i="11"/>
  <c r="F37" i="11"/>
  <c r="E45" i="11"/>
  <c r="F45" i="11"/>
  <c r="E53" i="11"/>
  <c r="F53" i="11"/>
  <c r="E29" i="11"/>
  <c r="F29" i="11"/>
  <c r="D7" i="10"/>
  <c r="D11" i="10"/>
  <c r="E10" i="10"/>
  <c r="C8" i="10"/>
  <c r="F8" i="10"/>
  <c r="E9" i="10"/>
  <c r="C7" i="10"/>
  <c r="D14" i="10"/>
  <c r="D22" i="10"/>
  <c r="E30" i="10"/>
  <c r="C34" i="10"/>
  <c r="C38" i="10"/>
  <c r="C42" i="10"/>
  <c r="C46" i="10"/>
  <c r="C50" i="10"/>
  <c r="C54" i="10"/>
  <c r="C9" i="10"/>
  <c r="F9" i="10"/>
  <c r="C10" i="10"/>
  <c r="C17" i="10"/>
  <c r="C18" i="10"/>
  <c r="D25" i="10"/>
  <c r="C26" i="10"/>
  <c r="F26" i="10"/>
  <c r="D34" i="10"/>
  <c r="D37" i="10"/>
  <c r="D38" i="10"/>
  <c r="D41" i="10"/>
  <c r="D42" i="10"/>
  <c r="D45" i="10"/>
  <c r="D46" i="10"/>
  <c r="D49" i="10"/>
  <c r="D50" i="10"/>
  <c r="D53" i="10"/>
  <c r="D54" i="10"/>
  <c r="P23" i="10"/>
  <c r="S23" i="10"/>
  <c r="Q23" i="10"/>
  <c r="R23" i="10"/>
  <c r="P21" i="10"/>
  <c r="S21" i="10"/>
  <c r="Q21" i="10"/>
  <c r="R21" i="10"/>
  <c r="P30" i="10"/>
  <c r="Q30" i="10"/>
  <c r="R30" i="10"/>
  <c r="S30" i="10"/>
  <c r="P26" i="10"/>
  <c r="Q26" i="10"/>
  <c r="R26" i="10"/>
  <c r="S26" i="10"/>
  <c r="P34" i="10"/>
  <c r="Q34" i="10"/>
  <c r="R34" i="10"/>
  <c r="S34" i="10"/>
  <c r="Q8" i="10"/>
  <c r="R8" i="10"/>
  <c r="S8" i="10"/>
  <c r="Q14" i="10"/>
  <c r="R14" i="10"/>
  <c r="S14" i="10"/>
  <c r="Q16" i="10"/>
  <c r="R16" i="10"/>
  <c r="S16" i="10"/>
  <c r="Q20" i="10"/>
  <c r="R20" i="10"/>
  <c r="S20" i="10"/>
  <c r="P31" i="10"/>
  <c r="Q31" i="10"/>
  <c r="R31" i="10"/>
  <c r="S35" i="10"/>
  <c r="P35" i="10"/>
  <c r="Q35" i="10"/>
  <c r="R35" i="10"/>
  <c r="S39" i="10"/>
  <c r="P39" i="10"/>
  <c r="Q39" i="10"/>
  <c r="R39" i="10"/>
  <c r="S43" i="10"/>
  <c r="P43" i="10"/>
  <c r="Q43" i="10"/>
  <c r="R43" i="10"/>
  <c r="P8" i="10"/>
  <c r="P14" i="10"/>
  <c r="P16" i="10"/>
  <c r="S31" i="10"/>
  <c r="P22" i="10"/>
  <c r="Q22" i="10"/>
  <c r="R22" i="10"/>
  <c r="S22" i="10"/>
  <c r="S33" i="10"/>
  <c r="Q10" i="10"/>
  <c r="R10" i="10"/>
  <c r="S10" i="10"/>
  <c r="Q12" i="10"/>
  <c r="R12" i="10"/>
  <c r="S12" i="10"/>
  <c r="Q18" i="10"/>
  <c r="R18" i="10"/>
  <c r="S18" i="10"/>
  <c r="P24" i="10"/>
  <c r="S24" i="10"/>
  <c r="Q24" i="10"/>
  <c r="R24" i="10"/>
  <c r="P10" i="10"/>
  <c r="P12" i="10"/>
  <c r="P18" i="10"/>
  <c r="P20" i="10"/>
  <c r="S36" i="10"/>
  <c r="P36" i="10"/>
  <c r="S40" i="10"/>
  <c r="P40" i="10"/>
  <c r="S44" i="10"/>
  <c r="P44" i="10"/>
  <c r="P28" i="10"/>
  <c r="S28" i="10"/>
  <c r="Q28" i="10"/>
  <c r="R28" i="10"/>
  <c r="P32" i="10"/>
  <c r="S32" i="10"/>
  <c r="Q32" i="10"/>
  <c r="R32" i="10"/>
  <c r="Q36" i="10"/>
  <c r="R36" i="10"/>
  <c r="S37" i="10"/>
  <c r="P37" i="10"/>
  <c r="Q37" i="10"/>
  <c r="R37" i="10"/>
  <c r="Q40" i="10"/>
  <c r="R40" i="10"/>
  <c r="S41" i="10"/>
  <c r="P41" i="10"/>
  <c r="Q41" i="10"/>
  <c r="R41" i="10"/>
  <c r="Q44" i="10"/>
  <c r="R44" i="10"/>
  <c r="S45" i="10"/>
  <c r="P45" i="10"/>
  <c r="Q45" i="10"/>
  <c r="R45" i="10"/>
  <c r="S46" i="10"/>
  <c r="P46" i="10"/>
  <c r="Q46" i="10"/>
  <c r="R46" i="10"/>
  <c r="S47" i="10"/>
  <c r="P47" i="10"/>
  <c r="Q47" i="10"/>
  <c r="R47" i="10"/>
  <c r="S48" i="10"/>
  <c r="P48" i="10"/>
  <c r="Q48" i="10"/>
  <c r="R48" i="10"/>
  <c r="S49" i="10"/>
  <c r="P49" i="10"/>
  <c r="Q49" i="10"/>
  <c r="R49" i="10"/>
  <c r="S50" i="10"/>
  <c r="P50" i="10"/>
  <c r="Q50" i="10"/>
  <c r="R50" i="10"/>
  <c r="S51" i="10"/>
  <c r="P51" i="10"/>
  <c r="Q51" i="10"/>
  <c r="R51" i="10"/>
  <c r="S52" i="10"/>
  <c r="P52" i="10"/>
  <c r="Q52" i="10"/>
  <c r="R52" i="10"/>
  <c r="S53" i="10"/>
  <c r="P53" i="10"/>
  <c r="Q53" i="10"/>
  <c r="R53" i="10"/>
  <c r="S54" i="10"/>
  <c r="P54" i="10"/>
  <c r="Q54" i="10"/>
  <c r="R54" i="10"/>
  <c r="S55" i="10"/>
  <c r="P55" i="10"/>
  <c r="Q55" i="10"/>
  <c r="R55" i="10"/>
  <c r="S56" i="10"/>
  <c r="P56" i="10"/>
  <c r="Q56" i="10"/>
  <c r="R56" i="10"/>
  <c r="C3" i="9"/>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2" i="9"/>
  <c r="S25" i="8"/>
  <c r="Q37" i="8"/>
  <c r="R37" i="8"/>
  <c r="S44" i="8"/>
  <c r="Q49" i="8"/>
  <c r="R49" i="8"/>
  <c r="Q14" i="8"/>
  <c r="R14" i="8"/>
  <c r="S17" i="8"/>
  <c r="Q18" i="8"/>
  <c r="R18" i="8"/>
  <c r="P26" i="8"/>
  <c r="S42" i="8"/>
  <c r="Q45" i="8"/>
  <c r="R45" i="8"/>
  <c r="S50" i="8"/>
  <c r="Q53" i="8"/>
  <c r="R53" i="8"/>
  <c r="D56" i="8"/>
  <c r="C56" i="8"/>
  <c r="B56" i="8"/>
  <c r="Q55" i="8"/>
  <c r="R55" i="8"/>
  <c r="D55" i="8"/>
  <c r="C55" i="8"/>
  <c r="B55" i="8"/>
  <c r="D54" i="8"/>
  <c r="C54" i="8"/>
  <c r="B54" i="8"/>
  <c r="D53" i="8"/>
  <c r="C53" i="8"/>
  <c r="B53" i="8"/>
  <c r="S52" i="8"/>
  <c r="D52" i="8"/>
  <c r="C52" i="8"/>
  <c r="B52" i="8"/>
  <c r="D51" i="8"/>
  <c r="C51" i="8"/>
  <c r="B51" i="8"/>
  <c r="D50" i="8"/>
  <c r="C50" i="8"/>
  <c r="B50" i="8"/>
  <c r="D49" i="8"/>
  <c r="C49" i="8"/>
  <c r="B49" i="8"/>
  <c r="D48" i="8"/>
  <c r="C48" i="8"/>
  <c r="B48" i="8"/>
  <c r="Q47" i="8"/>
  <c r="R47" i="8"/>
  <c r="D47" i="8"/>
  <c r="C47" i="8"/>
  <c r="B47" i="8"/>
  <c r="D46" i="8"/>
  <c r="C46" i="8"/>
  <c r="B46" i="8"/>
  <c r="D45" i="8"/>
  <c r="C45" i="8"/>
  <c r="B45" i="8"/>
  <c r="D44" i="8"/>
  <c r="C44" i="8"/>
  <c r="B44" i="8"/>
  <c r="D43" i="8"/>
  <c r="C43" i="8"/>
  <c r="B43" i="8"/>
  <c r="D42" i="8"/>
  <c r="C42" i="8"/>
  <c r="B42" i="8"/>
  <c r="Q41" i="8"/>
  <c r="R41" i="8"/>
  <c r="D41" i="8"/>
  <c r="C41" i="8"/>
  <c r="B41" i="8"/>
  <c r="D40" i="8"/>
  <c r="C40" i="8"/>
  <c r="B40" i="8"/>
  <c r="Q39" i="8"/>
  <c r="R39" i="8"/>
  <c r="D39" i="8"/>
  <c r="C39" i="8"/>
  <c r="B39" i="8"/>
  <c r="D38" i="8"/>
  <c r="C38" i="8"/>
  <c r="B38" i="8"/>
  <c r="D37" i="8"/>
  <c r="C37" i="8"/>
  <c r="B37" i="8"/>
  <c r="S36" i="8"/>
  <c r="D36" i="8"/>
  <c r="C36" i="8"/>
  <c r="B36" i="8"/>
  <c r="S35" i="8"/>
  <c r="D35" i="8"/>
  <c r="C35" i="8"/>
  <c r="B35" i="8"/>
  <c r="D34" i="8"/>
  <c r="C34" i="8"/>
  <c r="B34" i="8"/>
  <c r="S33" i="8"/>
  <c r="D33" i="8"/>
  <c r="C33" i="8"/>
  <c r="B33" i="8"/>
  <c r="D32" i="8"/>
  <c r="C32" i="8"/>
  <c r="B32" i="8"/>
  <c r="P31" i="8"/>
  <c r="D31" i="8"/>
  <c r="C31" i="8"/>
  <c r="B31" i="8"/>
  <c r="D30" i="8"/>
  <c r="C30" i="8"/>
  <c r="B30" i="8"/>
  <c r="D29" i="8"/>
  <c r="C29" i="8"/>
  <c r="B29" i="8"/>
  <c r="D28" i="8"/>
  <c r="C28" i="8"/>
  <c r="B28" i="8"/>
  <c r="D27" i="8"/>
  <c r="C27" i="8"/>
  <c r="B27" i="8"/>
  <c r="D26" i="8"/>
  <c r="C26" i="8"/>
  <c r="B26" i="8"/>
  <c r="D25" i="8"/>
  <c r="C25" i="8"/>
  <c r="B25" i="8"/>
  <c r="Q24" i="8"/>
  <c r="R24" i="8"/>
  <c r="D24" i="8"/>
  <c r="C24" i="8"/>
  <c r="B24" i="8"/>
  <c r="D23" i="8"/>
  <c r="C23" i="8"/>
  <c r="B23" i="8"/>
  <c r="Q22" i="8"/>
  <c r="R22" i="8"/>
  <c r="D22" i="8"/>
  <c r="C22" i="8"/>
  <c r="B22" i="8"/>
  <c r="D21" i="8"/>
  <c r="C21" i="8"/>
  <c r="B21" i="8"/>
  <c r="Q20" i="8"/>
  <c r="R20" i="8"/>
  <c r="D20" i="8"/>
  <c r="C20" i="8"/>
  <c r="B20" i="8"/>
  <c r="D19" i="8"/>
  <c r="C19" i="8"/>
  <c r="B19" i="8"/>
  <c r="D18" i="8"/>
  <c r="C18" i="8"/>
  <c r="B18" i="8"/>
  <c r="D17" i="8"/>
  <c r="C17" i="8"/>
  <c r="B17" i="8"/>
  <c r="Q16" i="8"/>
  <c r="R16" i="8"/>
  <c r="D16" i="8"/>
  <c r="C16" i="8"/>
  <c r="B16" i="8"/>
  <c r="D15" i="8"/>
  <c r="C15" i="8"/>
  <c r="B15" i="8"/>
  <c r="D14" i="8"/>
  <c r="C14" i="8"/>
  <c r="B14" i="8"/>
  <c r="D13" i="8"/>
  <c r="C13" i="8"/>
  <c r="B13" i="8"/>
  <c r="Q12" i="8"/>
  <c r="R12" i="8"/>
  <c r="D12" i="8"/>
  <c r="C12" i="8"/>
  <c r="B12" i="8"/>
  <c r="D11" i="8"/>
  <c r="C11" i="8"/>
  <c r="B11" i="8"/>
  <c r="D10" i="8"/>
  <c r="C10" i="8"/>
  <c r="B10" i="8"/>
  <c r="D9" i="8"/>
  <c r="C9" i="8"/>
  <c r="B9" i="8"/>
  <c r="D8" i="8"/>
  <c r="C8" i="8"/>
  <c r="B8" i="8"/>
  <c r="D7" i="8"/>
  <c r="C7" i="8"/>
  <c r="B7" i="8"/>
  <c r="M56" i="7"/>
  <c r="N56" i="7"/>
  <c r="D56" i="7"/>
  <c r="C56" i="7"/>
  <c r="B56" i="7"/>
  <c r="M55" i="7"/>
  <c r="N55" i="7"/>
  <c r="D55" i="7"/>
  <c r="C55" i="7"/>
  <c r="B55" i="7"/>
  <c r="M54" i="7"/>
  <c r="N54" i="7"/>
  <c r="D54" i="7"/>
  <c r="C54" i="7"/>
  <c r="B54" i="7"/>
  <c r="M53" i="7"/>
  <c r="N53" i="7"/>
  <c r="D53" i="7"/>
  <c r="C53" i="7"/>
  <c r="B53" i="7"/>
  <c r="M52" i="7"/>
  <c r="N52" i="7"/>
  <c r="D52" i="7"/>
  <c r="C52" i="7"/>
  <c r="B52" i="7"/>
  <c r="M51" i="7"/>
  <c r="N51" i="7"/>
  <c r="D51" i="7"/>
  <c r="C51" i="7"/>
  <c r="B51" i="7"/>
  <c r="M50" i="7"/>
  <c r="N50" i="7"/>
  <c r="D50" i="7"/>
  <c r="C50" i="7"/>
  <c r="B50" i="7"/>
  <c r="M49" i="7"/>
  <c r="N49" i="7"/>
  <c r="D49" i="7"/>
  <c r="C49" i="7"/>
  <c r="B49" i="7"/>
  <c r="M48" i="7"/>
  <c r="N48" i="7"/>
  <c r="D48" i="7"/>
  <c r="C48" i="7"/>
  <c r="B48" i="7"/>
  <c r="M47" i="7"/>
  <c r="N47" i="7"/>
  <c r="D47" i="7"/>
  <c r="C47" i="7"/>
  <c r="B47" i="7"/>
  <c r="M46" i="7"/>
  <c r="D46" i="7"/>
  <c r="C46" i="7"/>
  <c r="B46" i="7"/>
  <c r="M45" i="7"/>
  <c r="D45" i="7"/>
  <c r="C45" i="7"/>
  <c r="B45" i="7"/>
  <c r="M44" i="7"/>
  <c r="D44" i="7"/>
  <c r="C44" i="7"/>
  <c r="B44" i="7"/>
  <c r="M43" i="7"/>
  <c r="N43" i="7"/>
  <c r="D43" i="7"/>
  <c r="C43" i="7"/>
  <c r="B43" i="7"/>
  <c r="M42" i="7"/>
  <c r="N42" i="7"/>
  <c r="D42" i="7"/>
  <c r="C42" i="7"/>
  <c r="B42" i="7"/>
  <c r="M41" i="7"/>
  <c r="D41" i="7"/>
  <c r="C41" i="7"/>
  <c r="B41" i="7"/>
  <c r="M40" i="7"/>
  <c r="N40" i="7"/>
  <c r="D40" i="7"/>
  <c r="C40" i="7"/>
  <c r="B40" i="7"/>
  <c r="M39" i="7"/>
  <c r="N39" i="7"/>
  <c r="D39" i="7"/>
  <c r="C39" i="7"/>
  <c r="B39" i="7"/>
  <c r="M38" i="7"/>
  <c r="D38" i="7"/>
  <c r="C38" i="7"/>
  <c r="B38" i="7"/>
  <c r="M37" i="7"/>
  <c r="N37" i="7"/>
  <c r="D37" i="7"/>
  <c r="C37" i="7"/>
  <c r="B37" i="7"/>
  <c r="M36" i="7"/>
  <c r="N36" i="7"/>
  <c r="D36" i="7"/>
  <c r="C36" i="7"/>
  <c r="B36" i="7"/>
  <c r="M35" i="7"/>
  <c r="N35" i="7"/>
  <c r="D35" i="7"/>
  <c r="C35" i="7"/>
  <c r="B35" i="7"/>
  <c r="M34" i="7"/>
  <c r="N34" i="7"/>
  <c r="D34" i="7"/>
  <c r="C34" i="7"/>
  <c r="B34" i="7"/>
  <c r="M33" i="7"/>
  <c r="N33" i="7"/>
  <c r="D33" i="7"/>
  <c r="C33" i="7"/>
  <c r="B33" i="7"/>
  <c r="M32" i="7"/>
  <c r="N32" i="7"/>
  <c r="D32" i="7"/>
  <c r="C32" i="7"/>
  <c r="B32" i="7"/>
  <c r="M31" i="7"/>
  <c r="N31" i="7"/>
  <c r="D31" i="7"/>
  <c r="C31" i="7"/>
  <c r="B31" i="7"/>
  <c r="M30" i="7"/>
  <c r="D30" i="7"/>
  <c r="C30" i="7"/>
  <c r="B30" i="7"/>
  <c r="M29" i="7"/>
  <c r="D29" i="7"/>
  <c r="C29" i="7"/>
  <c r="B29" i="7"/>
  <c r="M28" i="7"/>
  <c r="N28" i="7"/>
  <c r="D28" i="7"/>
  <c r="C28" i="7"/>
  <c r="B28" i="7"/>
  <c r="M27" i="7"/>
  <c r="N27" i="7"/>
  <c r="D27" i="7"/>
  <c r="C27" i="7"/>
  <c r="B27" i="7"/>
  <c r="M26" i="7"/>
  <c r="N26" i="7"/>
  <c r="D26" i="7"/>
  <c r="C26" i="7"/>
  <c r="B26" i="7"/>
  <c r="M25" i="7"/>
  <c r="N25" i="7"/>
  <c r="D25" i="7"/>
  <c r="C25" i="7"/>
  <c r="B25" i="7"/>
  <c r="M24" i="7"/>
  <c r="N24" i="7"/>
  <c r="D24" i="7"/>
  <c r="C24" i="7"/>
  <c r="B24" i="7"/>
  <c r="M23" i="7"/>
  <c r="N23" i="7"/>
  <c r="D23" i="7"/>
  <c r="C23" i="7"/>
  <c r="B23" i="7"/>
  <c r="M22" i="7"/>
  <c r="N22" i="7"/>
  <c r="D22" i="7"/>
  <c r="C22" i="7"/>
  <c r="B22" i="7"/>
  <c r="M21" i="7"/>
  <c r="N21" i="7"/>
  <c r="D21" i="7"/>
  <c r="C21" i="7"/>
  <c r="B21" i="7"/>
  <c r="M20" i="7"/>
  <c r="N20" i="7"/>
  <c r="D20" i="7"/>
  <c r="C20" i="7"/>
  <c r="B20" i="7"/>
  <c r="M19" i="7"/>
  <c r="D19" i="7"/>
  <c r="C19" i="7"/>
  <c r="B19" i="7"/>
  <c r="M18" i="7"/>
  <c r="N18" i="7"/>
  <c r="D18" i="7"/>
  <c r="C18" i="7"/>
  <c r="B18" i="7"/>
  <c r="M17" i="7"/>
  <c r="N17" i="7"/>
  <c r="D17" i="7"/>
  <c r="C17" i="7"/>
  <c r="B17" i="7"/>
  <c r="M16" i="7"/>
  <c r="N16" i="7"/>
  <c r="D16" i="7"/>
  <c r="C16" i="7"/>
  <c r="B16" i="7"/>
  <c r="M15" i="7"/>
  <c r="N15" i="7"/>
  <c r="D15" i="7"/>
  <c r="C15" i="7"/>
  <c r="B15" i="7"/>
  <c r="M14" i="7"/>
  <c r="N14" i="7"/>
  <c r="D14" i="7"/>
  <c r="C14" i="7"/>
  <c r="B14" i="7"/>
  <c r="M13" i="7"/>
  <c r="N13" i="7"/>
  <c r="D13" i="7"/>
  <c r="C13" i="7"/>
  <c r="B13" i="7"/>
  <c r="M12" i="7"/>
  <c r="N12" i="7"/>
  <c r="D12" i="7"/>
  <c r="C12" i="7"/>
  <c r="B12" i="7"/>
  <c r="M11" i="7"/>
  <c r="N11" i="7"/>
  <c r="D11" i="7"/>
  <c r="C11" i="7"/>
  <c r="B11" i="7"/>
  <c r="M10" i="7"/>
  <c r="D10" i="7"/>
  <c r="C10" i="7"/>
  <c r="B10" i="7"/>
  <c r="M9" i="7"/>
  <c r="D9" i="7"/>
  <c r="C9" i="7"/>
  <c r="B9" i="7"/>
  <c r="M8" i="7"/>
  <c r="D8" i="7"/>
  <c r="C8" i="7"/>
  <c r="B8" i="7"/>
  <c r="M7" i="7"/>
  <c r="D7" i="7"/>
  <c r="C7" i="7"/>
  <c r="B7" i="7"/>
  <c r="M56" i="6"/>
  <c r="D56" i="6"/>
  <c r="C56" i="6"/>
  <c r="B56" i="6"/>
  <c r="M55" i="6"/>
  <c r="D55" i="6"/>
  <c r="C55" i="6"/>
  <c r="B55" i="6"/>
  <c r="M54" i="6"/>
  <c r="D54" i="6"/>
  <c r="C54" i="6"/>
  <c r="B54" i="6"/>
  <c r="M53" i="6"/>
  <c r="D53" i="6"/>
  <c r="C53" i="6"/>
  <c r="B53" i="6"/>
  <c r="M52" i="6"/>
  <c r="N52" i="6"/>
  <c r="D52" i="6"/>
  <c r="C52" i="6"/>
  <c r="B52" i="6"/>
  <c r="M51" i="6"/>
  <c r="N51" i="6"/>
  <c r="D51" i="6"/>
  <c r="C51" i="6"/>
  <c r="B51" i="6"/>
  <c r="M50" i="6"/>
  <c r="D50" i="6"/>
  <c r="C50" i="6"/>
  <c r="B50" i="6"/>
  <c r="M49" i="6"/>
  <c r="D49" i="6"/>
  <c r="C49" i="6"/>
  <c r="B49" i="6"/>
  <c r="M48" i="6"/>
  <c r="N48" i="6"/>
  <c r="D48" i="6"/>
  <c r="C48" i="6"/>
  <c r="B48" i="6"/>
  <c r="M47" i="6"/>
  <c r="D47" i="6"/>
  <c r="C47" i="6"/>
  <c r="B47" i="6"/>
  <c r="M46" i="6"/>
  <c r="D46" i="6"/>
  <c r="C46" i="6"/>
  <c r="B46" i="6"/>
  <c r="M45" i="6"/>
  <c r="D45" i="6"/>
  <c r="C45" i="6"/>
  <c r="B45" i="6"/>
  <c r="M44" i="6"/>
  <c r="N44" i="6"/>
  <c r="D44" i="6"/>
  <c r="C44" i="6"/>
  <c r="B44" i="6"/>
  <c r="M43" i="6"/>
  <c r="D43" i="6"/>
  <c r="C43" i="6"/>
  <c r="B43" i="6"/>
  <c r="M42" i="6"/>
  <c r="N42" i="6"/>
  <c r="D42" i="6"/>
  <c r="C42" i="6"/>
  <c r="B42" i="6"/>
  <c r="M41" i="6"/>
  <c r="N41" i="6"/>
  <c r="D41" i="6"/>
  <c r="C41" i="6"/>
  <c r="B41" i="6"/>
  <c r="M40" i="6"/>
  <c r="N40" i="6"/>
  <c r="D40" i="6"/>
  <c r="C40" i="6"/>
  <c r="B40" i="6"/>
  <c r="M39" i="6"/>
  <c r="N39" i="6"/>
  <c r="D39" i="6"/>
  <c r="C39" i="6"/>
  <c r="B39" i="6"/>
  <c r="M38" i="6"/>
  <c r="N38" i="6"/>
  <c r="D38" i="6"/>
  <c r="C38" i="6"/>
  <c r="B38" i="6"/>
  <c r="M37" i="6"/>
  <c r="D37" i="6"/>
  <c r="C37" i="6"/>
  <c r="B37" i="6"/>
  <c r="M36" i="6"/>
  <c r="D36" i="6"/>
  <c r="C36" i="6"/>
  <c r="B36" i="6"/>
  <c r="M35" i="6"/>
  <c r="D35" i="6"/>
  <c r="C35" i="6"/>
  <c r="B35" i="6"/>
  <c r="M34" i="6"/>
  <c r="N34" i="6"/>
  <c r="D34" i="6"/>
  <c r="C34" i="6"/>
  <c r="B34" i="6"/>
  <c r="M33" i="6"/>
  <c r="D33" i="6"/>
  <c r="C33" i="6"/>
  <c r="B33" i="6"/>
  <c r="M32" i="6"/>
  <c r="N32" i="6"/>
  <c r="D32" i="6"/>
  <c r="C32" i="6"/>
  <c r="B32" i="6"/>
  <c r="M31" i="6"/>
  <c r="D31" i="6"/>
  <c r="C31" i="6"/>
  <c r="B31" i="6"/>
  <c r="M30" i="6"/>
  <c r="D30" i="6"/>
  <c r="C30" i="6"/>
  <c r="B30" i="6"/>
  <c r="M29" i="6"/>
  <c r="D29" i="6"/>
  <c r="C29" i="6"/>
  <c r="B29" i="6"/>
  <c r="M28" i="6"/>
  <c r="N28" i="6"/>
  <c r="D28" i="6"/>
  <c r="C28" i="6"/>
  <c r="B28" i="6"/>
  <c r="M27" i="6"/>
  <c r="D27" i="6"/>
  <c r="C27" i="6"/>
  <c r="B27" i="6"/>
  <c r="M26" i="6"/>
  <c r="N26" i="6"/>
  <c r="D26" i="6"/>
  <c r="C26" i="6"/>
  <c r="B26" i="6"/>
  <c r="M25" i="6"/>
  <c r="N25" i="6"/>
  <c r="D25" i="6"/>
  <c r="C25" i="6"/>
  <c r="B25" i="6"/>
  <c r="M24" i="6"/>
  <c r="N24" i="6"/>
  <c r="D24" i="6"/>
  <c r="C24" i="6"/>
  <c r="B24" i="6"/>
  <c r="M23" i="6"/>
  <c r="D23" i="6"/>
  <c r="C23" i="6"/>
  <c r="B23" i="6"/>
  <c r="M22" i="6"/>
  <c r="N22" i="6"/>
  <c r="D22" i="6"/>
  <c r="C22" i="6"/>
  <c r="B22" i="6"/>
  <c r="M21" i="6"/>
  <c r="N21" i="6"/>
  <c r="D21" i="6"/>
  <c r="C21" i="6"/>
  <c r="B21" i="6"/>
  <c r="M20" i="6"/>
  <c r="N20" i="6"/>
  <c r="D20" i="6"/>
  <c r="C20" i="6"/>
  <c r="B20" i="6"/>
  <c r="M19" i="6"/>
  <c r="D19" i="6"/>
  <c r="C19" i="6"/>
  <c r="B19" i="6"/>
  <c r="M18" i="6"/>
  <c r="N18" i="6"/>
  <c r="D18" i="6"/>
  <c r="C18" i="6"/>
  <c r="B18" i="6"/>
  <c r="M17" i="6"/>
  <c r="N17" i="6"/>
  <c r="D17" i="6"/>
  <c r="C17" i="6"/>
  <c r="B17" i="6"/>
  <c r="M16" i="6"/>
  <c r="D16" i="6"/>
  <c r="C16" i="6"/>
  <c r="B16" i="6"/>
  <c r="M15" i="6"/>
  <c r="N15" i="6"/>
  <c r="D15" i="6"/>
  <c r="C15" i="6"/>
  <c r="B15" i="6"/>
  <c r="M14" i="6"/>
  <c r="N14" i="6"/>
  <c r="D14" i="6"/>
  <c r="C14" i="6"/>
  <c r="B14" i="6"/>
  <c r="M13" i="6"/>
  <c r="N13" i="6"/>
  <c r="D13" i="6"/>
  <c r="C13" i="6"/>
  <c r="B13" i="6"/>
  <c r="M12" i="6"/>
  <c r="D12" i="6"/>
  <c r="C12" i="6"/>
  <c r="B12" i="6"/>
  <c r="M11" i="6"/>
  <c r="N11" i="6"/>
  <c r="D11" i="6"/>
  <c r="C11" i="6"/>
  <c r="B11" i="6"/>
  <c r="M10" i="6"/>
  <c r="N10" i="6"/>
  <c r="D10" i="6"/>
  <c r="C10" i="6"/>
  <c r="B10" i="6"/>
  <c r="M9" i="6"/>
  <c r="N9" i="6"/>
  <c r="D9" i="6"/>
  <c r="C9" i="6"/>
  <c r="B9" i="6"/>
  <c r="M8" i="6"/>
  <c r="D8" i="6"/>
  <c r="C8" i="6"/>
  <c r="B8" i="6"/>
  <c r="D7" i="6"/>
  <c r="C7" i="6"/>
  <c r="B7" i="6"/>
  <c r="H56" i="15"/>
  <c r="I56" i="15"/>
  <c r="J52" i="15"/>
  <c r="G26" i="15"/>
  <c r="J26" i="15"/>
  <c r="H18" i="15"/>
  <c r="I18" i="15"/>
  <c r="J18" i="15"/>
  <c r="L39" i="14"/>
  <c r="O54" i="13"/>
  <c r="L44" i="13"/>
  <c r="O37" i="13"/>
  <c r="O28" i="13"/>
  <c r="L10" i="13"/>
  <c r="R13" i="11"/>
  <c r="Q17" i="10"/>
  <c r="R17" i="10"/>
  <c r="P38" i="10"/>
  <c r="G32" i="15"/>
  <c r="H46" i="15"/>
  <c r="I46" i="15"/>
  <c r="J30" i="15"/>
  <c r="G14" i="15"/>
  <c r="G31" i="15"/>
  <c r="J46" i="15"/>
  <c r="G41" i="15"/>
  <c r="J32" i="15"/>
  <c r="J53" i="15"/>
  <c r="J25" i="15"/>
  <c r="J50" i="15"/>
  <c r="H47" i="15"/>
  <c r="I47" i="15"/>
  <c r="H43" i="15"/>
  <c r="I43" i="15"/>
  <c r="H28" i="15"/>
  <c r="I28" i="15"/>
  <c r="G12" i="15"/>
  <c r="H39" i="15"/>
  <c r="I39" i="15"/>
  <c r="G37" i="15"/>
  <c r="H25" i="15"/>
  <c r="I25" i="15"/>
  <c r="J13" i="15"/>
  <c r="H50" i="15"/>
  <c r="I50" i="15"/>
  <c r="H37" i="15"/>
  <c r="I37" i="15"/>
  <c r="J47" i="15"/>
  <c r="H16" i="15"/>
  <c r="I16" i="15"/>
  <c r="J22" i="15"/>
  <c r="H11" i="16"/>
  <c r="H18" i="16"/>
  <c r="I11" i="16"/>
  <c r="J11" i="16"/>
  <c r="H44" i="16"/>
  <c r="L51" i="14"/>
  <c r="L7" i="14"/>
  <c r="O7" i="14"/>
  <c r="O22" i="13"/>
  <c r="O16" i="13"/>
  <c r="L16" i="13"/>
  <c r="L22" i="13"/>
  <c r="P38" i="12"/>
  <c r="S25" i="12"/>
  <c r="S44" i="12"/>
  <c r="P44" i="12"/>
  <c r="S40" i="12"/>
  <c r="P17" i="12"/>
  <c r="P42" i="12"/>
  <c r="S7" i="12"/>
  <c r="P56" i="12"/>
  <c r="S48" i="12"/>
  <c r="P50" i="12"/>
  <c r="P34" i="12"/>
  <c r="P13" i="12"/>
  <c r="G13" i="12"/>
  <c r="H40" i="12"/>
  <c r="I40" i="12"/>
  <c r="G32" i="12"/>
  <c r="H13" i="12"/>
  <c r="I13" i="12"/>
  <c r="P19" i="11"/>
  <c r="Q19" i="11"/>
  <c r="P22" i="11"/>
  <c r="Q22" i="11"/>
  <c r="G49" i="11"/>
  <c r="F40" i="10"/>
  <c r="G40" i="10"/>
  <c r="I40" i="10"/>
  <c r="J40" i="10"/>
  <c r="F36" i="10"/>
  <c r="F55" i="10"/>
  <c r="G55" i="10"/>
  <c r="F49" i="10"/>
  <c r="G49" i="10"/>
  <c r="H49" i="10"/>
  <c r="F48" i="10"/>
  <c r="G48" i="10"/>
  <c r="K48" i="10"/>
  <c r="F24" i="10"/>
  <c r="G24" i="10"/>
  <c r="F44" i="10"/>
  <c r="R41" i="17"/>
  <c r="P18" i="17"/>
  <c r="Q18" i="17"/>
  <c r="O41" i="17"/>
  <c r="P50" i="17"/>
  <c r="Q50" i="17"/>
  <c r="H29" i="15"/>
  <c r="I29" i="15"/>
  <c r="J29" i="15"/>
  <c r="G29" i="15"/>
  <c r="G20" i="15"/>
  <c r="J20" i="15"/>
  <c r="H20" i="15"/>
  <c r="I20" i="15"/>
  <c r="H42" i="15"/>
  <c r="I42" i="15"/>
  <c r="H34" i="15"/>
  <c r="I34" i="15"/>
  <c r="H36" i="15"/>
  <c r="I36" i="15"/>
  <c r="J21" i="15"/>
  <c r="J42" i="15"/>
  <c r="J34" i="15"/>
  <c r="J28" i="15"/>
  <c r="G21" i="15"/>
  <c r="J43" i="15"/>
  <c r="H23" i="15"/>
  <c r="I23" i="15"/>
  <c r="H55" i="16"/>
  <c r="I39" i="16"/>
  <c r="J39" i="16"/>
  <c r="H53" i="16"/>
  <c r="I16" i="16"/>
  <c r="J16" i="16"/>
  <c r="I32" i="16"/>
  <c r="J32" i="16"/>
  <c r="I53" i="16"/>
  <c r="J53" i="16"/>
  <c r="H23" i="16"/>
  <c r="K32" i="16"/>
  <c r="H22" i="12"/>
  <c r="I22" i="12"/>
  <c r="J50" i="12"/>
  <c r="J35" i="12"/>
  <c r="J54" i="12"/>
  <c r="H32" i="12"/>
  <c r="I32" i="12"/>
  <c r="J24" i="12"/>
  <c r="J47" i="12"/>
  <c r="G24" i="12"/>
  <c r="J31" i="11"/>
  <c r="G31" i="11"/>
  <c r="R8" i="17"/>
  <c r="Q7" i="10"/>
  <c r="R7" i="10"/>
  <c r="P18" i="15"/>
  <c r="Q18" i="15"/>
  <c r="M40" i="14"/>
  <c r="N40" i="14"/>
  <c r="L32" i="14"/>
  <c r="O36" i="13"/>
  <c r="L28" i="13"/>
  <c r="L25" i="13"/>
  <c r="P21" i="12"/>
  <c r="G41" i="12"/>
  <c r="J10" i="12"/>
  <c r="R45" i="11"/>
  <c r="O46" i="11"/>
  <c r="P45" i="11"/>
  <c r="Q45" i="11"/>
  <c r="R51" i="11"/>
  <c r="S7" i="10"/>
  <c r="S17" i="10"/>
  <c r="F37" i="10"/>
  <c r="G37" i="10"/>
  <c r="F14" i="10"/>
  <c r="G14" i="10"/>
  <c r="K14" i="10"/>
  <c r="F35" i="10"/>
  <c r="G35" i="10"/>
  <c r="F23" i="10"/>
  <c r="G23" i="10"/>
  <c r="K23" i="10"/>
  <c r="O26" i="15"/>
  <c r="R26" i="15"/>
  <c r="P26" i="15"/>
  <c r="Q26" i="15"/>
  <c r="J33" i="15"/>
  <c r="G33" i="15"/>
  <c r="J55" i="15"/>
  <c r="H55" i="15"/>
  <c r="I55" i="15"/>
  <c r="G40" i="15"/>
  <c r="H31" i="15"/>
  <c r="I31" i="15"/>
  <c r="H15" i="15"/>
  <c r="I15" i="15"/>
  <c r="J10" i="15"/>
  <c r="J41" i="15"/>
  <c r="H40" i="15"/>
  <c r="I40" i="15"/>
  <c r="H13" i="15"/>
  <c r="I13" i="15"/>
  <c r="H22" i="15"/>
  <c r="I22" i="15"/>
  <c r="J14" i="15"/>
  <c r="J12" i="15"/>
  <c r="J48" i="15"/>
  <c r="G24" i="15"/>
  <c r="J45" i="15"/>
  <c r="J15" i="15"/>
  <c r="H10" i="15"/>
  <c r="I10" i="15"/>
  <c r="H48" i="15"/>
  <c r="I48" i="15"/>
  <c r="J11" i="15"/>
  <c r="G11" i="15"/>
  <c r="H53" i="15"/>
  <c r="I53" i="15"/>
  <c r="H51" i="15"/>
  <c r="I51" i="15"/>
  <c r="H35" i="15"/>
  <c r="I35" i="15"/>
  <c r="J24" i="15"/>
  <c r="G44" i="15"/>
  <c r="F49" i="15"/>
  <c r="J27" i="15"/>
  <c r="H11" i="15"/>
  <c r="I11" i="15"/>
  <c r="H54" i="15"/>
  <c r="I54" i="15"/>
  <c r="G51" i="15"/>
  <c r="G35" i="15"/>
  <c r="G16" i="15"/>
  <c r="J44" i="15"/>
  <c r="J19" i="15"/>
  <c r="G19" i="15"/>
  <c r="H33" i="15"/>
  <c r="I33" i="15"/>
  <c r="G27" i="15"/>
  <c r="G54" i="15"/>
  <c r="G45" i="15"/>
  <c r="H30" i="15"/>
  <c r="I30" i="15"/>
  <c r="J23" i="15"/>
  <c r="F7" i="15"/>
  <c r="H26" i="16"/>
  <c r="K44" i="16"/>
  <c r="I15" i="16"/>
  <c r="J15" i="16"/>
  <c r="K25" i="16"/>
  <c r="K21" i="16"/>
  <c r="K40" i="16"/>
  <c r="K55" i="16"/>
  <c r="I40" i="16"/>
  <c r="J40" i="16"/>
  <c r="I23" i="16"/>
  <c r="J23" i="16"/>
  <c r="I21" i="16"/>
  <c r="J21" i="16"/>
  <c r="K45" i="16"/>
  <c r="Q8" i="16"/>
  <c r="R8" i="16"/>
  <c r="Q29" i="16"/>
  <c r="R29" i="16"/>
  <c r="P41" i="16"/>
  <c r="Q45" i="16"/>
  <c r="R45" i="16"/>
  <c r="P45" i="16"/>
  <c r="S19" i="16"/>
  <c r="S30" i="16"/>
  <c r="P30" i="16"/>
  <c r="S7" i="16"/>
  <c r="I29" i="16"/>
  <c r="J29" i="16"/>
  <c r="I43" i="16"/>
  <c r="J43" i="16"/>
  <c r="H29" i="16"/>
  <c r="K49" i="16"/>
  <c r="K36" i="16"/>
  <c r="K15" i="16"/>
  <c r="K16" i="16"/>
  <c r="H43" i="16"/>
  <c r="K26" i="16"/>
  <c r="I49" i="16"/>
  <c r="J49" i="16"/>
  <c r="H36" i="16"/>
  <c r="G31" i="16"/>
  <c r="H31" i="16"/>
  <c r="G35" i="16"/>
  <c r="G10" i="16"/>
  <c r="I10" i="16"/>
  <c r="J10" i="16"/>
  <c r="I56" i="16"/>
  <c r="J56" i="16"/>
  <c r="I22" i="16"/>
  <c r="J22" i="16"/>
  <c r="K28" i="16"/>
  <c r="G48" i="16"/>
  <c r="I48" i="16"/>
  <c r="J48" i="16"/>
  <c r="G24" i="16"/>
  <c r="K24" i="16"/>
  <c r="G52" i="16"/>
  <c r="H52" i="16"/>
  <c r="G14" i="16"/>
  <c r="K14" i="16"/>
  <c r="G27" i="16"/>
  <c r="K56" i="16"/>
  <c r="H25" i="16"/>
  <c r="H22" i="16"/>
  <c r="I18" i="16"/>
  <c r="J18" i="16"/>
  <c r="I28" i="16"/>
  <c r="J28" i="16"/>
  <c r="G19" i="16"/>
  <c r="K19" i="16"/>
  <c r="G20" i="16"/>
  <c r="G51" i="16"/>
  <c r="H51" i="16"/>
  <c r="G8" i="16"/>
  <c r="I45" i="16"/>
  <c r="J45" i="16"/>
  <c r="G47" i="16"/>
  <c r="K47" i="16"/>
  <c r="G17" i="16"/>
  <c r="K17" i="16"/>
  <c r="G37" i="16"/>
  <c r="G7" i="16"/>
  <c r="I7" i="16"/>
  <c r="J7" i="16"/>
  <c r="L47" i="14"/>
  <c r="L35" i="14"/>
  <c r="L40" i="14"/>
  <c r="L43" i="14"/>
  <c r="M32" i="14"/>
  <c r="N32" i="14"/>
  <c r="L36" i="14"/>
  <c r="M46" i="14"/>
  <c r="N46" i="14"/>
  <c r="L46" i="14"/>
  <c r="L34" i="14"/>
  <c r="M34" i="14"/>
  <c r="N34" i="14"/>
  <c r="M38" i="14"/>
  <c r="N38" i="14"/>
  <c r="L38" i="14"/>
  <c r="M42" i="14"/>
  <c r="N42" i="14"/>
  <c r="L42" i="14"/>
  <c r="M56" i="14"/>
  <c r="N56" i="14"/>
  <c r="M48" i="14"/>
  <c r="N48" i="14"/>
  <c r="L52" i="14"/>
  <c r="O46" i="14"/>
  <c r="O31" i="14"/>
  <c r="O51" i="14"/>
  <c r="O48" i="14"/>
  <c r="O34" i="14"/>
  <c r="O55" i="14"/>
  <c r="O52" i="14"/>
  <c r="O38" i="14"/>
  <c r="O42" i="14"/>
  <c r="L55" i="14"/>
  <c r="L31" i="14"/>
  <c r="M30" i="14"/>
  <c r="N30" i="14"/>
  <c r="L30" i="14"/>
  <c r="L50" i="14"/>
  <c r="M50" i="14"/>
  <c r="N50" i="14"/>
  <c r="M54" i="14"/>
  <c r="N54" i="14"/>
  <c r="L54" i="14"/>
  <c r="M44" i="14"/>
  <c r="N44" i="14"/>
  <c r="M36" i="14"/>
  <c r="N36" i="14"/>
  <c r="L44" i="14"/>
  <c r="O47" i="14"/>
  <c r="O30" i="14"/>
  <c r="O50" i="14"/>
  <c r="O35" i="14"/>
  <c r="O54" i="14"/>
  <c r="O39" i="14"/>
  <c r="O43" i="14"/>
  <c r="D8" i="14"/>
  <c r="E7" i="14"/>
  <c r="F7" i="14"/>
  <c r="D7" i="14"/>
  <c r="G8" i="14"/>
  <c r="D56" i="14"/>
  <c r="D9" i="14"/>
  <c r="G36" i="14"/>
  <c r="D36" i="14"/>
  <c r="G9" i="14"/>
  <c r="E52" i="14"/>
  <c r="F52" i="14"/>
  <c r="E40" i="14"/>
  <c r="F40" i="14"/>
  <c r="D44" i="14"/>
  <c r="E56" i="14"/>
  <c r="F56" i="14"/>
  <c r="G52" i="14"/>
  <c r="G40" i="14"/>
  <c r="G44" i="14"/>
  <c r="O7" i="13"/>
  <c r="L13" i="13"/>
  <c r="M53" i="13"/>
  <c r="N53" i="13"/>
  <c r="O53" i="13"/>
  <c r="O20" i="13"/>
  <c r="L26" i="13"/>
  <c r="L7" i="13"/>
  <c r="M37" i="13"/>
  <c r="N37" i="13"/>
  <c r="L21" i="13"/>
  <c r="O32" i="13"/>
  <c r="M12" i="13"/>
  <c r="N12" i="13"/>
  <c r="M20" i="13"/>
  <c r="N20" i="13"/>
  <c r="M32" i="13"/>
  <c r="N32" i="13"/>
  <c r="M44" i="13"/>
  <c r="N44" i="13"/>
  <c r="M21" i="13"/>
  <c r="N21" i="13"/>
  <c r="M10" i="13"/>
  <c r="N10" i="13"/>
  <c r="M26" i="13"/>
  <c r="N26" i="13"/>
  <c r="O25" i="13"/>
  <c r="O13" i="13"/>
  <c r="L36" i="13"/>
  <c r="M54" i="13"/>
  <c r="N54" i="13"/>
  <c r="S52" i="12"/>
  <c r="S32" i="12"/>
  <c r="S17" i="12"/>
  <c r="Q9" i="12"/>
  <c r="R9" i="12"/>
  <c r="P52" i="12"/>
  <c r="P32" i="12"/>
  <c r="P9" i="12"/>
  <c r="Q7" i="12"/>
  <c r="R7" i="12"/>
  <c r="S36" i="12"/>
  <c r="S54" i="12"/>
  <c r="S46" i="12"/>
  <c r="S11" i="12"/>
  <c r="S21" i="12"/>
  <c r="S15" i="12"/>
  <c r="Q54" i="12"/>
  <c r="R54" i="12"/>
  <c r="Q50" i="12"/>
  <c r="R50" i="12"/>
  <c r="Q46" i="12"/>
  <c r="R46" i="12"/>
  <c r="Q42" i="12"/>
  <c r="R42" i="12"/>
  <c r="Q36" i="12"/>
  <c r="R36" i="12"/>
  <c r="Q30" i="12"/>
  <c r="R30" i="12"/>
  <c r="Q15" i="12"/>
  <c r="R15" i="12"/>
  <c r="P11" i="12"/>
  <c r="Q34" i="12"/>
  <c r="R34" i="12"/>
  <c r="S30" i="12"/>
  <c r="O24" i="12"/>
  <c r="P24" i="12"/>
  <c r="S56" i="12"/>
  <c r="P48" i="12"/>
  <c r="P40" i="12"/>
  <c r="P25" i="12"/>
  <c r="Q13" i="12"/>
  <c r="R13" i="12"/>
  <c r="H39" i="12"/>
  <c r="I39" i="12"/>
  <c r="G9" i="12"/>
  <c r="G18" i="12"/>
  <c r="H34" i="12"/>
  <c r="I34" i="12"/>
  <c r="G10" i="12"/>
  <c r="J42" i="12"/>
  <c r="G12" i="12"/>
  <c r="G46" i="12"/>
  <c r="J34" i="12"/>
  <c r="G37" i="12"/>
  <c r="H47" i="12"/>
  <c r="I47" i="12"/>
  <c r="G21" i="12"/>
  <c r="H12" i="12"/>
  <c r="I12" i="12"/>
  <c r="H42" i="12"/>
  <c r="I42" i="12"/>
  <c r="J28" i="12"/>
  <c r="H20" i="12"/>
  <c r="I20" i="12"/>
  <c r="H16" i="12"/>
  <c r="I16" i="12"/>
  <c r="H29" i="12"/>
  <c r="I29" i="12"/>
  <c r="J36" i="12"/>
  <c r="G31" i="12"/>
  <c r="H28" i="12"/>
  <c r="I28" i="12"/>
  <c r="J15" i="12"/>
  <c r="G20" i="12"/>
  <c r="J25" i="12"/>
  <c r="G16" i="12"/>
  <c r="J11" i="12"/>
  <c r="G40" i="12"/>
  <c r="H48" i="12"/>
  <c r="I48" i="12"/>
  <c r="J31" i="12"/>
  <c r="H14" i="12"/>
  <c r="I14" i="12"/>
  <c r="H25" i="12"/>
  <c r="I25" i="12"/>
  <c r="J19" i="12"/>
  <c r="J48" i="12"/>
  <c r="J39" i="12"/>
  <c r="J14" i="12"/>
  <c r="H9" i="12"/>
  <c r="I9" i="12"/>
  <c r="G19" i="12"/>
  <c r="H54" i="12"/>
  <c r="I54" i="12"/>
  <c r="J37" i="12"/>
  <c r="G22" i="12"/>
  <c r="J26" i="12"/>
  <c r="J46" i="12"/>
  <c r="H41" i="12"/>
  <c r="I41" i="12"/>
  <c r="G29" i="12"/>
  <c r="G36" i="12"/>
  <c r="J52" i="12"/>
  <c r="J21" i="12"/>
  <c r="H15" i="12"/>
  <c r="I15" i="12"/>
  <c r="H17" i="12"/>
  <c r="I17" i="12"/>
  <c r="H26" i="12"/>
  <c r="I26" i="12"/>
  <c r="G11" i="12"/>
  <c r="F53" i="12"/>
  <c r="H53" i="12"/>
  <c r="I53" i="12"/>
  <c r="F51" i="12"/>
  <c r="H51" i="12"/>
  <c r="I51" i="12"/>
  <c r="F23" i="12"/>
  <c r="H23" i="12"/>
  <c r="I23" i="12"/>
  <c r="F38" i="12"/>
  <c r="F49" i="12"/>
  <c r="J49" i="12"/>
  <c r="F33" i="12"/>
  <c r="J33" i="12"/>
  <c r="H35" i="12"/>
  <c r="I35" i="12"/>
  <c r="J17" i="12"/>
  <c r="G52" i="12"/>
  <c r="F55" i="12"/>
  <c r="F43" i="12"/>
  <c r="G43" i="12"/>
  <c r="F45" i="12"/>
  <c r="F56" i="12"/>
  <c r="H56" i="12"/>
  <c r="I56" i="12"/>
  <c r="F30" i="12"/>
  <c r="G30" i="12"/>
  <c r="F44" i="12"/>
  <c r="J44" i="12"/>
  <c r="F27" i="12"/>
  <c r="G27" i="12"/>
  <c r="J8" i="12"/>
  <c r="G8" i="12"/>
  <c r="F7" i="12"/>
  <c r="G7" i="12"/>
  <c r="R19" i="11"/>
  <c r="O14" i="11"/>
  <c r="P30" i="11"/>
  <c r="Q30" i="11"/>
  <c r="O25" i="11"/>
  <c r="R14" i="11"/>
  <c r="R30" i="11"/>
  <c r="R54" i="11"/>
  <c r="O31" i="11"/>
  <c r="P54" i="11"/>
  <c r="Q54" i="11"/>
  <c r="P25" i="11"/>
  <c r="Q25" i="11"/>
  <c r="O22" i="11"/>
  <c r="P46" i="11"/>
  <c r="Q46" i="11"/>
  <c r="P13" i="11"/>
  <c r="Q13" i="11"/>
  <c r="P31" i="11"/>
  <c r="Q31" i="11"/>
  <c r="P51" i="11"/>
  <c r="Q51" i="11"/>
  <c r="J19" i="11"/>
  <c r="G19" i="11"/>
  <c r="H39" i="11"/>
  <c r="I39" i="11"/>
  <c r="G39" i="11"/>
  <c r="H49" i="11"/>
  <c r="I49" i="11"/>
  <c r="J44" i="11"/>
  <c r="G44" i="11"/>
  <c r="J39" i="11"/>
  <c r="G43" i="11"/>
  <c r="F46" i="11"/>
  <c r="G46" i="11"/>
  <c r="F54" i="11"/>
  <c r="H54" i="11"/>
  <c r="I54" i="11"/>
  <c r="F47" i="11"/>
  <c r="J47" i="11"/>
  <c r="F16" i="11"/>
  <c r="H16" i="11"/>
  <c r="I16" i="11"/>
  <c r="F40" i="11"/>
  <c r="H40" i="11"/>
  <c r="I40" i="11"/>
  <c r="F22" i="11"/>
  <c r="J22" i="11"/>
  <c r="F23" i="11"/>
  <c r="G23" i="11"/>
  <c r="F14" i="11"/>
  <c r="G48" i="11"/>
  <c r="F33" i="11"/>
  <c r="H33" i="11"/>
  <c r="I33" i="11"/>
  <c r="F41" i="11"/>
  <c r="J41" i="11"/>
  <c r="F11" i="11"/>
  <c r="G11" i="11"/>
  <c r="F56" i="11"/>
  <c r="F12" i="11"/>
  <c r="J12" i="11"/>
  <c r="F51" i="11"/>
  <c r="G51" i="11"/>
  <c r="F10" i="11"/>
  <c r="H10" i="11"/>
  <c r="I10" i="11"/>
  <c r="H31" i="11"/>
  <c r="I31" i="11"/>
  <c r="J48" i="11"/>
  <c r="F38" i="11"/>
  <c r="G38" i="11"/>
  <c r="F9" i="11"/>
  <c r="J9" i="11"/>
  <c r="F17" i="11"/>
  <c r="J17" i="11"/>
  <c r="F32" i="11"/>
  <c r="J32" i="11"/>
  <c r="F25" i="11"/>
  <c r="G25" i="11"/>
  <c r="F52" i="11"/>
  <c r="F30" i="11"/>
  <c r="H30" i="11"/>
  <c r="I30" i="11"/>
  <c r="F35" i="11"/>
  <c r="J35" i="11"/>
  <c r="F8" i="11"/>
  <c r="H8" i="11"/>
  <c r="I8" i="11"/>
  <c r="J43" i="11"/>
  <c r="F36" i="11"/>
  <c r="J36" i="11"/>
  <c r="F55" i="11"/>
  <c r="H55" i="11"/>
  <c r="I55" i="11"/>
  <c r="F20" i="11"/>
  <c r="F24" i="11"/>
  <c r="F15" i="11"/>
  <c r="G15" i="11"/>
  <c r="F26" i="11"/>
  <c r="J26" i="11"/>
  <c r="F27" i="11"/>
  <c r="J27" i="11"/>
  <c r="F18" i="11"/>
  <c r="F7" i="11"/>
  <c r="H7" i="11"/>
  <c r="I7" i="11"/>
  <c r="F33" i="10"/>
  <c r="G33" i="10"/>
  <c r="F39" i="10"/>
  <c r="G39" i="10"/>
  <c r="I39" i="10"/>
  <c r="J39" i="10"/>
  <c r="F20" i="10"/>
  <c r="G20" i="10"/>
  <c r="F21" i="10"/>
  <c r="G21" i="10"/>
  <c r="H21" i="10"/>
  <c r="F11" i="10"/>
  <c r="G11" i="10"/>
  <c r="H11" i="10"/>
  <c r="F52" i="10"/>
  <c r="G52" i="10"/>
  <c r="H52" i="10"/>
  <c r="F12" i="10"/>
  <c r="G12" i="10"/>
  <c r="F32" i="10"/>
  <c r="G32" i="10"/>
  <c r="K32" i="10"/>
  <c r="F27" i="10"/>
  <c r="G27" i="10"/>
  <c r="I27" i="10"/>
  <c r="J27" i="10"/>
  <c r="F31" i="10"/>
  <c r="G31" i="10"/>
  <c r="H31" i="10"/>
  <c r="F17" i="10"/>
  <c r="G17" i="10"/>
  <c r="H17" i="10"/>
  <c r="F16" i="10"/>
  <c r="G16" i="10"/>
  <c r="K16" i="10"/>
  <c r="F28" i="10"/>
  <c r="G28" i="10"/>
  <c r="H28" i="10"/>
  <c r="F10" i="10"/>
  <c r="G10" i="10"/>
  <c r="Q25" i="10"/>
  <c r="R25" i="10"/>
  <c r="P42" i="10"/>
  <c r="S13" i="10"/>
  <c r="S19" i="10"/>
  <c r="S9" i="10"/>
  <c r="S38" i="10"/>
  <c r="Q13" i="10"/>
  <c r="R13" i="10"/>
  <c r="S29" i="10"/>
  <c r="Q29" i="10"/>
  <c r="R29" i="10"/>
  <c r="S15" i="10"/>
  <c r="P15" i="10"/>
  <c r="Q19" i="10"/>
  <c r="R19" i="10"/>
  <c r="Q9" i="10"/>
  <c r="R9" i="10"/>
  <c r="S25" i="10"/>
  <c r="S11" i="10"/>
  <c r="Q27" i="10"/>
  <c r="R27" i="10"/>
  <c r="S42" i="10"/>
  <c r="P33" i="10"/>
  <c r="S27" i="10"/>
  <c r="P11" i="10"/>
  <c r="F25" i="10"/>
  <c r="G25" i="10"/>
  <c r="H25" i="10"/>
  <c r="F7" i="10"/>
  <c r="G7" i="10"/>
  <c r="H7" i="10"/>
  <c r="F30" i="10"/>
  <c r="G30" i="10"/>
  <c r="I30" i="10"/>
  <c r="J30" i="10"/>
  <c r="F41" i="10"/>
  <c r="G41" i="10"/>
  <c r="H41" i="10"/>
  <c r="F13" i="10"/>
  <c r="G13" i="10"/>
  <c r="I13" i="10"/>
  <c r="J13" i="10"/>
  <c r="F56" i="10"/>
  <c r="G56" i="10"/>
  <c r="H56" i="10"/>
  <c r="H43" i="10"/>
  <c r="K19" i="10"/>
  <c r="G9" i="10"/>
  <c r="I9" i="10"/>
  <c r="J9" i="10"/>
  <c r="G44" i="10"/>
  <c r="I44" i="10"/>
  <c r="J44" i="10"/>
  <c r="H19" i="10"/>
  <c r="G15" i="10"/>
  <c r="H15" i="10"/>
  <c r="F18" i="10"/>
  <c r="I29" i="10"/>
  <c r="J29" i="10"/>
  <c r="K43" i="10"/>
  <c r="H29" i="10"/>
  <c r="G36" i="10"/>
  <c r="I36" i="10"/>
  <c r="J36" i="10"/>
  <c r="G8" i="10"/>
  <c r="H8" i="10"/>
  <c r="G26" i="10"/>
  <c r="K26" i="10"/>
  <c r="G47" i="10"/>
  <c r="K47" i="10"/>
  <c r="G51" i="10"/>
  <c r="E14" i="8"/>
  <c r="E30" i="8"/>
  <c r="F30" i="8"/>
  <c r="G30" i="8"/>
  <c r="E44" i="8"/>
  <c r="F44" i="8"/>
  <c r="J44" i="8"/>
  <c r="Q8" i="8"/>
  <c r="R8" i="8"/>
  <c r="P8" i="8"/>
  <c r="E9" i="8"/>
  <c r="F9" i="8"/>
  <c r="J9" i="8"/>
  <c r="E12" i="8"/>
  <c r="F12" i="8"/>
  <c r="J12" i="8"/>
  <c r="E13" i="8"/>
  <c r="F13" i="8"/>
  <c r="H13" i="8"/>
  <c r="I13" i="8"/>
  <c r="E24" i="8"/>
  <c r="F24" i="8"/>
  <c r="G24" i="8"/>
  <c r="E25" i="8"/>
  <c r="F25" i="8"/>
  <c r="G25" i="8"/>
  <c r="E29" i="8"/>
  <c r="F29" i="8"/>
  <c r="J29" i="8"/>
  <c r="E35" i="8"/>
  <c r="F35" i="8"/>
  <c r="J35" i="8"/>
  <c r="E36" i="8"/>
  <c r="F36" i="8"/>
  <c r="E43" i="8"/>
  <c r="F43" i="8"/>
  <c r="G43" i="8"/>
  <c r="E47" i="8"/>
  <c r="F47" i="8"/>
  <c r="H47" i="8"/>
  <c r="I47" i="8"/>
  <c r="E48" i="8"/>
  <c r="F48" i="8"/>
  <c r="E16" i="8"/>
  <c r="F16" i="8"/>
  <c r="H16" i="8"/>
  <c r="I16" i="8"/>
  <c r="E17" i="8"/>
  <c r="F17" i="8"/>
  <c r="H17" i="8"/>
  <c r="I17" i="8"/>
  <c r="E22" i="8"/>
  <c r="F22" i="8"/>
  <c r="G22" i="8"/>
  <c r="E34" i="8"/>
  <c r="F34" i="8"/>
  <c r="J34" i="8"/>
  <c r="F14" i="8"/>
  <c r="H14" i="8"/>
  <c r="I14" i="8"/>
  <c r="E20" i="8"/>
  <c r="F20" i="8"/>
  <c r="H20" i="8"/>
  <c r="I20" i="8"/>
  <c r="E21" i="8"/>
  <c r="F21" i="8"/>
  <c r="J21" i="8"/>
  <c r="E31" i="8"/>
  <c r="F31" i="8"/>
  <c r="J31" i="8"/>
  <c r="E32" i="8"/>
  <c r="F32" i="8"/>
  <c r="J32" i="8"/>
  <c r="E39" i="8"/>
  <c r="E40" i="8"/>
  <c r="E55" i="8"/>
  <c r="E56" i="8"/>
  <c r="E7" i="8"/>
  <c r="F7" i="8"/>
  <c r="H7" i="8"/>
  <c r="I7" i="8"/>
  <c r="O28" i="17"/>
  <c r="O17" i="17"/>
  <c r="P7" i="17"/>
  <c r="Q7" i="17"/>
  <c r="R7" i="17"/>
  <c r="O45" i="17"/>
  <c r="O14" i="17"/>
  <c r="O22" i="17"/>
  <c r="P29" i="17"/>
  <c r="Q29" i="17"/>
  <c r="O18" i="17"/>
  <c r="O32" i="17"/>
  <c r="P36" i="17"/>
  <c r="Q36" i="17"/>
  <c r="P52" i="17"/>
  <c r="Q52" i="17"/>
  <c r="R17" i="17"/>
  <c r="P49" i="17"/>
  <c r="Q49" i="17"/>
  <c r="R44" i="17"/>
  <c r="O36" i="17"/>
  <c r="R30" i="17"/>
  <c r="R28" i="17"/>
  <c r="P21" i="17"/>
  <c r="Q21" i="17"/>
  <c r="P13" i="17"/>
  <c r="Q13" i="17"/>
  <c r="R49" i="17"/>
  <c r="R13" i="17"/>
  <c r="O30" i="17"/>
  <c r="O21" i="17"/>
  <c r="O44" i="17"/>
  <c r="O50" i="17"/>
  <c r="R45" i="17"/>
  <c r="P10" i="17"/>
  <c r="Q10" i="17"/>
  <c r="O10" i="17"/>
  <c r="P14" i="17"/>
  <c r="Q14" i="17"/>
  <c r="P32" i="17"/>
  <c r="Q32" i="17"/>
  <c r="R22" i="17"/>
  <c r="O8" i="17"/>
  <c r="J18" i="17"/>
  <c r="G9" i="17"/>
  <c r="G8" i="17"/>
  <c r="J52" i="17"/>
  <c r="G19" i="17"/>
  <c r="J9" i="17"/>
  <c r="G13" i="17"/>
  <c r="H19" i="17"/>
  <c r="I19" i="17"/>
  <c r="H12" i="17"/>
  <c r="I12" i="17"/>
  <c r="G31" i="17"/>
  <c r="J22" i="17"/>
  <c r="H13" i="17"/>
  <c r="I13" i="17"/>
  <c r="G40" i="17"/>
  <c r="H8" i="17"/>
  <c r="I8" i="17"/>
  <c r="J51" i="17"/>
  <c r="J40" i="17"/>
  <c r="G15" i="17"/>
  <c r="J56" i="17"/>
  <c r="G51" i="17"/>
  <c r="H27" i="17"/>
  <c r="I27" i="17"/>
  <c r="J15" i="17"/>
  <c r="H56" i="17"/>
  <c r="I56" i="17"/>
  <c r="G27" i="17"/>
  <c r="F16" i="17"/>
  <c r="F23" i="17"/>
  <c r="F39" i="17"/>
  <c r="G52" i="17"/>
  <c r="G30" i="17"/>
  <c r="G22" i="17"/>
  <c r="G18" i="17"/>
  <c r="F14" i="17"/>
  <c r="J14" i="17"/>
  <c r="F44" i="17"/>
  <c r="J44" i="17"/>
  <c r="F55" i="17"/>
  <c r="J55" i="17"/>
  <c r="F17" i="17"/>
  <c r="J17" i="17"/>
  <c r="F10" i="17"/>
  <c r="F34" i="17"/>
  <c r="F26" i="17"/>
  <c r="H49" i="17"/>
  <c r="I49" i="17"/>
  <c r="G12" i="17"/>
  <c r="J31" i="17"/>
  <c r="H30" i="17"/>
  <c r="I30" i="17"/>
  <c r="F46" i="17"/>
  <c r="G46" i="17"/>
  <c r="F11" i="17"/>
  <c r="G11" i="17"/>
  <c r="F41" i="17"/>
  <c r="G49" i="17"/>
  <c r="F48" i="17"/>
  <c r="J48" i="17"/>
  <c r="H24" i="17"/>
  <c r="I24" i="17"/>
  <c r="G24" i="17"/>
  <c r="F36" i="17"/>
  <c r="G36" i="17"/>
  <c r="F54" i="17"/>
  <c r="H54" i="17"/>
  <c r="I54" i="17"/>
  <c r="F35" i="17"/>
  <c r="G35" i="17"/>
  <c r="F38" i="17"/>
  <c r="G38" i="17"/>
  <c r="F47" i="17"/>
  <c r="J47" i="17"/>
  <c r="F21" i="17"/>
  <c r="G21" i="17"/>
  <c r="F43" i="17"/>
  <c r="J43" i="17"/>
  <c r="F25" i="17"/>
  <c r="G25" i="17"/>
  <c r="F28" i="17"/>
  <c r="J28" i="17"/>
  <c r="F7" i="17"/>
  <c r="J7" i="17"/>
  <c r="N9" i="7"/>
  <c r="P9" i="7"/>
  <c r="Q9" i="7"/>
  <c r="N10" i="7"/>
  <c r="P10" i="7"/>
  <c r="Q10" i="7"/>
  <c r="N19" i="7"/>
  <c r="O19" i="7"/>
  <c r="N29" i="7"/>
  <c r="O29" i="7"/>
  <c r="N30" i="7"/>
  <c r="O30" i="7"/>
  <c r="N38" i="7"/>
  <c r="O38" i="7"/>
  <c r="N41" i="7"/>
  <c r="P41" i="7"/>
  <c r="Q41" i="7"/>
  <c r="N44" i="7"/>
  <c r="O44" i="7"/>
  <c r="N45" i="7"/>
  <c r="P45" i="7"/>
  <c r="Q45" i="7"/>
  <c r="N46" i="7"/>
  <c r="R46" i="7"/>
  <c r="N8" i="7"/>
  <c r="R8" i="7"/>
  <c r="N7" i="7"/>
  <c r="P7" i="7"/>
  <c r="Q7" i="7"/>
  <c r="E23" i="7"/>
  <c r="F23" i="7"/>
  <c r="J23" i="7"/>
  <c r="E25" i="7"/>
  <c r="F25" i="7"/>
  <c r="G25" i="7"/>
  <c r="E28" i="7"/>
  <c r="F28" i="7"/>
  <c r="J28" i="7"/>
  <c r="E29" i="7"/>
  <c r="F29" i="7"/>
  <c r="E32" i="7"/>
  <c r="F32" i="7"/>
  <c r="H32" i="7"/>
  <c r="I32" i="7"/>
  <c r="E45" i="7"/>
  <c r="F45" i="7"/>
  <c r="H45" i="7"/>
  <c r="I45" i="7"/>
  <c r="E10" i="7"/>
  <c r="F10" i="7"/>
  <c r="E18" i="7"/>
  <c r="F18" i="7"/>
  <c r="J18" i="7"/>
  <c r="E20" i="7"/>
  <c r="F20" i="7"/>
  <c r="J20" i="7"/>
  <c r="E41" i="7"/>
  <c r="F41" i="7"/>
  <c r="H41" i="7"/>
  <c r="I41" i="7"/>
  <c r="E43" i="7"/>
  <c r="E11" i="7"/>
  <c r="F11" i="7"/>
  <c r="G11" i="7"/>
  <c r="E15" i="7"/>
  <c r="F15" i="7"/>
  <c r="J15" i="7"/>
  <c r="E22" i="7"/>
  <c r="F22" i="7"/>
  <c r="G22" i="7"/>
  <c r="E27" i="7"/>
  <c r="E49" i="7"/>
  <c r="F49" i="7"/>
  <c r="G49" i="7"/>
  <c r="E56" i="7"/>
  <c r="F56" i="7"/>
  <c r="G56" i="7"/>
  <c r="N12" i="6"/>
  <c r="O12" i="6"/>
  <c r="N16" i="6"/>
  <c r="O16" i="6"/>
  <c r="N19" i="6"/>
  <c r="R19" i="6"/>
  <c r="N23" i="6"/>
  <c r="R23" i="6"/>
  <c r="N27" i="6"/>
  <c r="R27" i="6"/>
  <c r="N29" i="6"/>
  <c r="R29" i="6"/>
  <c r="N30" i="6"/>
  <c r="O30" i="6"/>
  <c r="N31" i="6"/>
  <c r="R31" i="6"/>
  <c r="N33" i="6"/>
  <c r="R33" i="6"/>
  <c r="N35" i="6"/>
  <c r="P35" i="6"/>
  <c r="Q35" i="6"/>
  <c r="N36" i="6"/>
  <c r="P36" i="6"/>
  <c r="Q36" i="6"/>
  <c r="N37" i="6"/>
  <c r="P37" i="6"/>
  <c r="Q37" i="6"/>
  <c r="N43" i="6"/>
  <c r="R43" i="6"/>
  <c r="N45" i="6"/>
  <c r="O45" i="6"/>
  <c r="N46" i="6"/>
  <c r="R46" i="6"/>
  <c r="N47" i="6"/>
  <c r="P47" i="6"/>
  <c r="Q47" i="6"/>
  <c r="N49" i="6"/>
  <c r="R49" i="6"/>
  <c r="N50" i="6"/>
  <c r="R50" i="6"/>
  <c r="N53" i="6"/>
  <c r="O53" i="6"/>
  <c r="N54" i="6"/>
  <c r="O54" i="6"/>
  <c r="N55" i="6"/>
  <c r="O55" i="6"/>
  <c r="N56" i="6"/>
  <c r="P56" i="6"/>
  <c r="Q56" i="6"/>
  <c r="N8" i="6"/>
  <c r="R8" i="6"/>
  <c r="E21" i="6"/>
  <c r="F21" i="6"/>
  <c r="G21" i="6"/>
  <c r="E22" i="6"/>
  <c r="F22" i="6"/>
  <c r="H22" i="6"/>
  <c r="I22" i="6"/>
  <c r="E27" i="6"/>
  <c r="F27" i="6"/>
  <c r="E53" i="6"/>
  <c r="F53" i="6"/>
  <c r="E54" i="6"/>
  <c r="F54" i="6"/>
  <c r="J54" i="6"/>
  <c r="E56" i="6"/>
  <c r="F56" i="6"/>
  <c r="H56" i="6"/>
  <c r="I56" i="6"/>
  <c r="E13" i="6"/>
  <c r="F13" i="6"/>
  <c r="H13" i="6"/>
  <c r="I13" i="6"/>
  <c r="E8" i="6"/>
  <c r="F8" i="6"/>
  <c r="H8" i="6"/>
  <c r="I8" i="6"/>
  <c r="E28" i="6"/>
  <c r="E44" i="6"/>
  <c r="E48" i="6"/>
  <c r="E40" i="6"/>
  <c r="E41" i="6"/>
  <c r="E43" i="6"/>
  <c r="H36" i="17"/>
  <c r="I36" i="17"/>
  <c r="J50" i="17"/>
  <c r="G50" i="17"/>
  <c r="H50" i="17"/>
  <c r="I50" i="17"/>
  <c r="J42" i="17"/>
  <c r="G42" i="17"/>
  <c r="H42" i="17"/>
  <c r="I42" i="17"/>
  <c r="J20" i="17"/>
  <c r="G20" i="17"/>
  <c r="H20" i="17"/>
  <c r="I20" i="17"/>
  <c r="H29" i="17"/>
  <c r="I29" i="17"/>
  <c r="G29" i="17"/>
  <c r="J29" i="17"/>
  <c r="H53" i="17"/>
  <c r="I53" i="17"/>
  <c r="J53" i="17"/>
  <c r="G53" i="17"/>
  <c r="G33" i="17"/>
  <c r="J33" i="17"/>
  <c r="H33" i="17"/>
  <c r="I33" i="17"/>
  <c r="J37" i="17"/>
  <c r="H37" i="17"/>
  <c r="I37" i="17"/>
  <c r="G37" i="17"/>
  <c r="H45" i="17"/>
  <c r="I45" i="17"/>
  <c r="J45" i="17"/>
  <c r="G45" i="17"/>
  <c r="H32" i="17"/>
  <c r="I32" i="17"/>
  <c r="J32" i="17"/>
  <c r="G32" i="17"/>
  <c r="K13" i="16"/>
  <c r="H13" i="16"/>
  <c r="H46" i="16"/>
  <c r="K46" i="16"/>
  <c r="I46" i="16"/>
  <c r="J46" i="16"/>
  <c r="H30" i="16"/>
  <c r="K30" i="16"/>
  <c r="I30" i="16"/>
  <c r="J30" i="16"/>
  <c r="K54" i="16"/>
  <c r="H54" i="16"/>
  <c r="I54" i="16"/>
  <c r="J54" i="16"/>
  <c r="I12" i="16"/>
  <c r="J12" i="16"/>
  <c r="K12" i="16"/>
  <c r="H12" i="16"/>
  <c r="I50" i="16"/>
  <c r="J50" i="16"/>
  <c r="H50" i="16"/>
  <c r="K50" i="16"/>
  <c r="K38" i="16"/>
  <c r="H38" i="16"/>
  <c r="I38" i="16"/>
  <c r="J38" i="16"/>
  <c r="H9" i="16"/>
  <c r="K9" i="16"/>
  <c r="I9" i="16"/>
  <c r="J9" i="16"/>
  <c r="I34" i="16"/>
  <c r="J34" i="16"/>
  <c r="H34" i="16"/>
  <c r="K34" i="16"/>
  <c r="S53" i="12"/>
  <c r="Q53" i="12"/>
  <c r="R53" i="12"/>
  <c r="P53" i="12"/>
  <c r="S45" i="12"/>
  <c r="Q45" i="12"/>
  <c r="R45" i="12"/>
  <c r="P45" i="12"/>
  <c r="P18" i="12"/>
  <c r="Q22" i="12"/>
  <c r="R22" i="12"/>
  <c r="S18" i="12"/>
  <c r="Q20" i="12"/>
  <c r="R20" i="12"/>
  <c r="Q28" i="12"/>
  <c r="R28" i="12"/>
  <c r="P55" i="12"/>
  <c r="P39" i="12"/>
  <c r="S37" i="12"/>
  <c r="P37" i="12"/>
  <c r="Q37" i="12"/>
  <c r="R37" i="12"/>
  <c r="S8" i="12"/>
  <c r="P8" i="12"/>
  <c r="Q8" i="12"/>
  <c r="R8" i="12"/>
  <c r="S29" i="12"/>
  <c r="P29" i="12"/>
  <c r="Q29" i="12"/>
  <c r="R29" i="12"/>
  <c r="S33" i="12"/>
  <c r="P33" i="12"/>
  <c r="Q33" i="12"/>
  <c r="R33" i="12"/>
  <c r="S49" i="12"/>
  <c r="P49" i="12"/>
  <c r="Q49" i="12"/>
  <c r="R49" i="12"/>
  <c r="P43" i="12"/>
  <c r="P41" i="12"/>
  <c r="P20" i="12"/>
  <c r="Q26" i="12"/>
  <c r="R26" i="12"/>
  <c r="Q41" i="12"/>
  <c r="R41" i="12"/>
  <c r="G44" i="12"/>
  <c r="H16" i="10"/>
  <c r="F34" i="10"/>
  <c r="F53" i="10"/>
  <c r="G53" i="10"/>
  <c r="I53" i="10"/>
  <c r="J53" i="10"/>
  <c r="F45" i="10"/>
  <c r="F22" i="10"/>
  <c r="G22" i="10"/>
  <c r="K22" i="10"/>
  <c r="E38" i="8"/>
  <c r="F38" i="8"/>
  <c r="G38" i="8"/>
  <c r="E11" i="8"/>
  <c r="E27" i="8"/>
  <c r="E28" i="8"/>
  <c r="F28" i="8"/>
  <c r="J28" i="8"/>
  <c r="E46" i="8"/>
  <c r="F46" i="8"/>
  <c r="H46" i="8"/>
  <c r="I46" i="8"/>
  <c r="E51" i="8"/>
  <c r="E52" i="8"/>
  <c r="E15" i="8"/>
  <c r="F15" i="8"/>
  <c r="E54" i="8"/>
  <c r="F54" i="8"/>
  <c r="G54" i="8"/>
  <c r="E8" i="8"/>
  <c r="E23" i="8"/>
  <c r="F23" i="8"/>
  <c r="E41" i="8"/>
  <c r="E49" i="8"/>
  <c r="F49" i="8"/>
  <c r="J49" i="8"/>
  <c r="E19" i="8"/>
  <c r="F19" i="8"/>
  <c r="G19" i="8"/>
  <c r="E42" i="8"/>
  <c r="F42" i="8"/>
  <c r="E50" i="8"/>
  <c r="F50" i="8"/>
  <c r="O22" i="7"/>
  <c r="R22" i="7"/>
  <c r="O28" i="7"/>
  <c r="R28" i="7"/>
  <c r="P28" i="7"/>
  <c r="Q28" i="7"/>
  <c r="O54" i="7"/>
  <c r="R54" i="7"/>
  <c r="E7" i="7"/>
  <c r="E8" i="7"/>
  <c r="E39" i="7"/>
  <c r="E40" i="7"/>
  <c r="E48" i="7"/>
  <c r="E37" i="7"/>
  <c r="E16" i="7"/>
  <c r="E35" i="7"/>
  <c r="E36" i="7"/>
  <c r="E55" i="7"/>
  <c r="F55" i="7"/>
  <c r="J55" i="7"/>
  <c r="E31" i="7"/>
  <c r="E14" i="7"/>
  <c r="F14" i="7"/>
  <c r="E24" i="7"/>
  <c r="F24" i="7"/>
  <c r="G24" i="7"/>
  <c r="E26" i="7"/>
  <c r="E33" i="7"/>
  <c r="E44" i="7"/>
  <c r="F44" i="7"/>
  <c r="J44" i="7"/>
  <c r="E51" i="7"/>
  <c r="E53" i="7"/>
  <c r="E13" i="7"/>
  <c r="F13" i="7"/>
  <c r="E17" i="7"/>
  <c r="F17" i="7"/>
  <c r="G17" i="7"/>
  <c r="E19" i="7"/>
  <c r="E21" i="7"/>
  <c r="E42" i="7"/>
  <c r="E47" i="7"/>
  <c r="E52" i="7"/>
  <c r="R48" i="6"/>
  <c r="P48" i="6"/>
  <c r="Q48" i="6"/>
  <c r="O48" i="6"/>
  <c r="P51" i="6"/>
  <c r="Q51" i="6"/>
  <c r="O51" i="6"/>
  <c r="E16" i="6"/>
  <c r="E11" i="6"/>
  <c r="E9" i="6"/>
  <c r="E12" i="6"/>
  <c r="E17" i="6"/>
  <c r="E18" i="6"/>
  <c r="E19" i="6"/>
  <c r="E20" i="6"/>
  <c r="E29" i="6"/>
  <c r="F29" i="6"/>
  <c r="H29" i="6"/>
  <c r="I29" i="6"/>
  <c r="E31" i="6"/>
  <c r="E32" i="6"/>
  <c r="E45" i="6"/>
  <c r="E47" i="6"/>
  <c r="F47" i="6"/>
  <c r="H47" i="6"/>
  <c r="I47" i="6"/>
  <c r="E49" i="6"/>
  <c r="E39" i="6"/>
  <c r="E55" i="6"/>
  <c r="F55" i="6"/>
  <c r="E14" i="6"/>
  <c r="E23" i="6"/>
  <c r="E26" i="6"/>
  <c r="F26" i="6"/>
  <c r="E33" i="6"/>
  <c r="E35" i="6"/>
  <c r="E36" i="6"/>
  <c r="E42" i="6"/>
  <c r="F42" i="6"/>
  <c r="E52" i="6"/>
  <c r="E10" i="6"/>
  <c r="E15" i="6"/>
  <c r="E25" i="6"/>
  <c r="E34" i="6"/>
  <c r="E37" i="6"/>
  <c r="E38" i="6"/>
  <c r="E51" i="6"/>
  <c r="E7" i="6"/>
  <c r="F7" i="6"/>
  <c r="D48" i="13"/>
  <c r="G32" i="13"/>
  <c r="G43" i="13"/>
  <c r="D40" i="13"/>
  <c r="G40" i="13"/>
  <c r="E40" i="13"/>
  <c r="F40" i="13"/>
  <c r="E13" i="13"/>
  <c r="F13" i="13"/>
  <c r="E45" i="13"/>
  <c r="F45" i="13"/>
  <c r="D11" i="13"/>
  <c r="G19" i="13"/>
  <c r="D51" i="13"/>
  <c r="E17" i="13"/>
  <c r="F17" i="13"/>
  <c r="D7" i="13"/>
  <c r="G15" i="13"/>
  <c r="D23" i="13"/>
  <c r="E55" i="13"/>
  <c r="F55" i="13"/>
  <c r="D32" i="13"/>
  <c r="E43" i="13"/>
  <c r="F43" i="13"/>
  <c r="E51" i="13"/>
  <c r="F51" i="13"/>
  <c r="D41" i="13"/>
  <c r="G46" i="13"/>
  <c r="G49" i="13"/>
  <c r="D39" i="13"/>
  <c r="G54" i="13"/>
  <c r="E50" i="13"/>
  <c r="F50" i="13"/>
  <c r="D42" i="13"/>
  <c r="G34" i="13"/>
  <c r="E33" i="13"/>
  <c r="F33" i="13"/>
  <c r="E38" i="13"/>
  <c r="F38" i="13"/>
  <c r="G27" i="13"/>
  <c r="E27" i="13"/>
  <c r="F27" i="13"/>
  <c r="D27" i="13"/>
  <c r="G25" i="13"/>
  <c r="E25" i="13"/>
  <c r="F25" i="13"/>
  <c r="D25" i="13"/>
  <c r="E23" i="13"/>
  <c r="F23" i="13"/>
  <c r="G21" i="13"/>
  <c r="E21" i="13"/>
  <c r="F21" i="13"/>
  <c r="D21" i="13"/>
  <c r="E19" i="13"/>
  <c r="F19" i="13"/>
  <c r="G17" i="13"/>
  <c r="D17" i="13"/>
  <c r="G13" i="13"/>
  <c r="E11" i="13"/>
  <c r="F11" i="13"/>
  <c r="G9" i="13"/>
  <c r="E9" i="13"/>
  <c r="F9" i="13"/>
  <c r="D9" i="13"/>
  <c r="E7" i="13"/>
  <c r="F7" i="13"/>
  <c r="D45" i="13"/>
  <c r="G45" i="13"/>
  <c r="D37" i="13"/>
  <c r="E37" i="13"/>
  <c r="F37" i="13"/>
  <c r="G37" i="13"/>
  <c r="D29" i="13"/>
  <c r="E29" i="13"/>
  <c r="F29" i="13"/>
  <c r="G29" i="13"/>
  <c r="G28" i="13"/>
  <c r="E28" i="13"/>
  <c r="F28" i="13"/>
  <c r="D28" i="13"/>
  <c r="G26" i="13"/>
  <c r="E26" i="13"/>
  <c r="F26" i="13"/>
  <c r="D26" i="13"/>
  <c r="G24" i="13"/>
  <c r="E24" i="13"/>
  <c r="F24" i="13"/>
  <c r="D24" i="13"/>
  <c r="G14" i="13"/>
  <c r="E14" i="13"/>
  <c r="F14" i="13"/>
  <c r="D14" i="13"/>
  <c r="G12" i="13"/>
  <c r="E12" i="13"/>
  <c r="F12" i="13"/>
  <c r="D12" i="13"/>
  <c r="G10" i="13"/>
  <c r="E10" i="13"/>
  <c r="F10" i="13"/>
  <c r="D10" i="13"/>
  <c r="G8" i="13"/>
  <c r="E8" i="13"/>
  <c r="F8" i="13"/>
  <c r="D8" i="13"/>
  <c r="D50" i="13"/>
  <c r="G38" i="13"/>
  <c r="G20" i="13"/>
  <c r="E20" i="13"/>
  <c r="F20" i="13"/>
  <c r="D20" i="13"/>
  <c r="G22" i="13"/>
  <c r="E22" i="13"/>
  <c r="F22" i="13"/>
  <c r="D22" i="13"/>
  <c r="G41" i="13"/>
  <c r="D36" i="13"/>
  <c r="G36" i="13"/>
  <c r="E36" i="13"/>
  <c r="F36" i="13"/>
  <c r="G16" i="13"/>
  <c r="E16" i="13"/>
  <c r="F16" i="13"/>
  <c r="D16" i="13"/>
  <c r="G18" i="13"/>
  <c r="E18" i="13"/>
  <c r="F18" i="13"/>
  <c r="D18" i="13"/>
  <c r="D49" i="13"/>
  <c r="D44" i="13"/>
  <c r="G44" i="13"/>
  <c r="E44" i="13"/>
  <c r="F44" i="13"/>
  <c r="Q55" i="12"/>
  <c r="R55" i="12"/>
  <c r="P14" i="12"/>
  <c r="S26" i="12"/>
  <c r="Q47" i="12"/>
  <c r="R47" i="12"/>
  <c r="Q31" i="12"/>
  <c r="R31" i="12"/>
  <c r="S14" i="12"/>
  <c r="P47" i="12"/>
  <c r="Q43" i="12"/>
  <c r="R43" i="12"/>
  <c r="P31" i="12"/>
  <c r="J21" i="11"/>
  <c r="G21" i="11"/>
  <c r="H21" i="11"/>
  <c r="I21" i="11"/>
  <c r="J13" i="11"/>
  <c r="H13" i="11"/>
  <c r="I13" i="11"/>
  <c r="G13" i="11"/>
  <c r="J34" i="11"/>
  <c r="H34" i="11"/>
  <c r="I34" i="11"/>
  <c r="G34" i="11"/>
  <c r="J42" i="11"/>
  <c r="H42" i="11"/>
  <c r="I42" i="11"/>
  <c r="G42" i="11"/>
  <c r="J50" i="11"/>
  <c r="G50" i="11"/>
  <c r="H50" i="11"/>
  <c r="I50" i="11"/>
  <c r="H37" i="11"/>
  <c r="I37" i="11"/>
  <c r="J37" i="11"/>
  <c r="G37" i="11"/>
  <c r="G29" i="11"/>
  <c r="J29" i="11"/>
  <c r="H29" i="11"/>
  <c r="I29" i="11"/>
  <c r="H53" i="11"/>
  <c r="I53" i="11"/>
  <c r="J53" i="11"/>
  <c r="G53" i="11"/>
  <c r="H28" i="11"/>
  <c r="I28" i="11"/>
  <c r="J28" i="11"/>
  <c r="G28" i="11"/>
  <c r="H45" i="11"/>
  <c r="I45" i="11"/>
  <c r="J45" i="11"/>
  <c r="G45" i="11"/>
  <c r="F42" i="10"/>
  <c r="G42" i="10"/>
  <c r="H42" i="10"/>
  <c r="F50" i="10"/>
  <c r="G50" i="10"/>
  <c r="K50" i="10"/>
  <c r="H37" i="10"/>
  <c r="I37" i="10"/>
  <c r="J37" i="10"/>
  <c r="K37" i="10"/>
  <c r="I49" i="10"/>
  <c r="J49" i="10"/>
  <c r="K49" i="10"/>
  <c r="F38" i="10"/>
  <c r="G38" i="10"/>
  <c r="F54" i="10"/>
  <c r="G54" i="10"/>
  <c r="F46" i="10"/>
  <c r="G46" i="10"/>
  <c r="Q35" i="8"/>
  <c r="R35" i="8"/>
  <c r="P35" i="8"/>
  <c r="S32" i="8"/>
  <c r="Q32" i="8"/>
  <c r="R32" i="8"/>
  <c r="Q31" i="8"/>
  <c r="R31" i="8"/>
  <c r="Q36" i="8"/>
  <c r="R36" i="8"/>
  <c r="S39" i="8"/>
  <c r="S31" i="8"/>
  <c r="P36" i="8"/>
  <c r="P39" i="8"/>
  <c r="S13" i="8"/>
  <c r="Q13" i="8"/>
  <c r="R13" i="8"/>
  <c r="S21" i="8"/>
  <c r="Q21" i="8"/>
  <c r="R21" i="8"/>
  <c r="S9" i="8"/>
  <c r="Q9" i="8"/>
  <c r="R9" i="8"/>
  <c r="P9" i="8"/>
  <c r="P44" i="8"/>
  <c r="P32" i="8"/>
  <c r="S47" i="8"/>
  <c r="Q52" i="8"/>
  <c r="R52" i="8"/>
  <c r="S55" i="8"/>
  <c r="S24" i="8"/>
  <c r="S16" i="8"/>
  <c r="Q44" i="8"/>
  <c r="R44" i="8"/>
  <c r="P47" i="8"/>
  <c r="P52" i="8"/>
  <c r="P55" i="8"/>
  <c r="Q46" i="8"/>
  <c r="R46" i="8"/>
  <c r="P46" i="8"/>
  <c r="S46" i="8"/>
  <c r="P10" i="8"/>
  <c r="S10" i="8"/>
  <c r="Q10" i="8"/>
  <c r="R10" i="8"/>
  <c r="Q11" i="8"/>
  <c r="R11" i="8"/>
  <c r="P11" i="8"/>
  <c r="S11" i="8"/>
  <c r="P29" i="8"/>
  <c r="Q29" i="8"/>
  <c r="R29" i="8"/>
  <c r="S29" i="8"/>
  <c r="Q19" i="8"/>
  <c r="R19" i="8"/>
  <c r="P19" i="8"/>
  <c r="S19" i="8"/>
  <c r="Q7" i="8"/>
  <c r="R7" i="8"/>
  <c r="P7" i="8"/>
  <c r="S7" i="8"/>
  <c r="Q30" i="8"/>
  <c r="R30" i="8"/>
  <c r="P30" i="8"/>
  <c r="S30" i="8"/>
  <c r="Q38" i="8"/>
  <c r="R38" i="8"/>
  <c r="P38" i="8"/>
  <c r="S38" i="8"/>
  <c r="Q15" i="8"/>
  <c r="R15" i="8"/>
  <c r="P15" i="8"/>
  <c r="Q23" i="8"/>
  <c r="R23" i="8"/>
  <c r="P23" i="8"/>
  <c r="Q34" i="8"/>
  <c r="R34" i="8"/>
  <c r="P34" i="8"/>
  <c r="Q27" i="8"/>
  <c r="R27" i="8"/>
  <c r="P27" i="8"/>
  <c r="S12" i="8"/>
  <c r="S15" i="8"/>
  <c r="Q17" i="8"/>
  <c r="R17" i="8"/>
  <c r="S20" i="8"/>
  <c r="S23" i="8"/>
  <c r="Q25" i="8"/>
  <c r="R25" i="8"/>
  <c r="S27" i="8"/>
  <c r="H30" i="8"/>
  <c r="I30" i="8"/>
  <c r="S34" i="8"/>
  <c r="Q43" i="8"/>
  <c r="R43" i="8"/>
  <c r="S43" i="8"/>
  <c r="P43" i="8"/>
  <c r="H44" i="8"/>
  <c r="I44" i="8"/>
  <c r="P33" i="8"/>
  <c r="Q33" i="8"/>
  <c r="R33" i="8"/>
  <c r="Q51" i="8"/>
  <c r="R51" i="8"/>
  <c r="S51" i="8"/>
  <c r="P51" i="8"/>
  <c r="P12" i="8"/>
  <c r="P17" i="8"/>
  <c r="P18" i="8"/>
  <c r="S18" i="8"/>
  <c r="P20" i="8"/>
  <c r="P25" i="8"/>
  <c r="Q26" i="8"/>
  <c r="R26" i="8"/>
  <c r="S26" i="8"/>
  <c r="S28" i="8"/>
  <c r="Q28" i="8"/>
  <c r="R28" i="8"/>
  <c r="P28" i="8"/>
  <c r="P37" i="8"/>
  <c r="S37" i="8"/>
  <c r="S48" i="8"/>
  <c r="Q48" i="8"/>
  <c r="R48" i="8"/>
  <c r="P48" i="8"/>
  <c r="P53" i="8"/>
  <c r="S53" i="8"/>
  <c r="E10" i="8"/>
  <c r="F10" i="8"/>
  <c r="P13" i="8"/>
  <c r="P14" i="8"/>
  <c r="S14" i="8"/>
  <c r="P16" i="8"/>
  <c r="E18" i="8"/>
  <c r="F18" i="8"/>
  <c r="P21" i="8"/>
  <c r="P22" i="8"/>
  <c r="S22" i="8"/>
  <c r="P24" i="8"/>
  <c r="E26" i="8"/>
  <c r="F26" i="8"/>
  <c r="S40" i="8"/>
  <c r="Q40" i="8"/>
  <c r="R40" i="8"/>
  <c r="P40" i="8"/>
  <c r="P45" i="8"/>
  <c r="S45" i="8"/>
  <c r="Q54" i="8"/>
  <c r="R54" i="8"/>
  <c r="P54" i="8"/>
  <c r="S54" i="8"/>
  <c r="S56" i="8"/>
  <c r="Q56" i="8"/>
  <c r="R56" i="8"/>
  <c r="P56" i="8"/>
  <c r="E33" i="8"/>
  <c r="F33" i="8"/>
  <c r="E37" i="8"/>
  <c r="F37" i="8"/>
  <c r="P41" i="8"/>
  <c r="S41" i="8"/>
  <c r="E45" i="8"/>
  <c r="F45" i="8"/>
  <c r="P49" i="8"/>
  <c r="S49" i="8"/>
  <c r="E53" i="8"/>
  <c r="F53" i="8"/>
  <c r="Q42" i="8"/>
  <c r="R42" i="8"/>
  <c r="P42" i="8"/>
  <c r="Q50" i="8"/>
  <c r="R50" i="8"/>
  <c r="P50" i="8"/>
  <c r="R12" i="7"/>
  <c r="P12" i="7"/>
  <c r="Q12" i="7"/>
  <c r="O13" i="7"/>
  <c r="R13" i="7"/>
  <c r="P14" i="7"/>
  <c r="Q14" i="7"/>
  <c r="R14" i="7"/>
  <c r="P15" i="7"/>
  <c r="Q15" i="7"/>
  <c r="O15" i="7"/>
  <c r="R16" i="7"/>
  <c r="P16" i="7"/>
  <c r="Q16" i="7"/>
  <c r="O16" i="7"/>
  <c r="O17" i="7"/>
  <c r="P17" i="7"/>
  <c r="Q17" i="7"/>
  <c r="P18" i="7"/>
  <c r="Q18" i="7"/>
  <c r="R18" i="7"/>
  <c r="O18" i="7"/>
  <c r="P21" i="7"/>
  <c r="Q21" i="7"/>
  <c r="R21" i="7"/>
  <c r="O24" i="7"/>
  <c r="P24" i="7"/>
  <c r="Q24" i="7"/>
  <c r="O26" i="7"/>
  <c r="P26" i="7"/>
  <c r="Q26" i="7"/>
  <c r="R26" i="7"/>
  <c r="P31" i="7"/>
  <c r="Q31" i="7"/>
  <c r="R31" i="7"/>
  <c r="O31" i="7"/>
  <c r="P36" i="7"/>
  <c r="Q36" i="7"/>
  <c r="R36" i="7"/>
  <c r="O36" i="7"/>
  <c r="O40" i="7"/>
  <c r="R40" i="7"/>
  <c r="P40" i="7"/>
  <c r="Q40" i="7"/>
  <c r="P55" i="7"/>
  <c r="Q55" i="7"/>
  <c r="O55" i="7"/>
  <c r="R11" i="7"/>
  <c r="P11" i="7"/>
  <c r="Q11" i="7"/>
  <c r="O12" i="7"/>
  <c r="P13" i="7"/>
  <c r="Q13" i="7"/>
  <c r="O14" i="7"/>
  <c r="R15" i="7"/>
  <c r="R17" i="7"/>
  <c r="O21" i="7"/>
  <c r="R24" i="7"/>
  <c r="P39" i="7"/>
  <c r="Q39" i="7"/>
  <c r="O39" i="7"/>
  <c r="R55" i="7"/>
  <c r="O11" i="7"/>
  <c r="R23" i="7"/>
  <c r="O23" i="7"/>
  <c r="P23" i="7"/>
  <c r="Q23" i="7"/>
  <c r="R39" i="7"/>
  <c r="E12" i="7"/>
  <c r="F12" i="7"/>
  <c r="O20" i="7"/>
  <c r="R20" i="7"/>
  <c r="P20" i="7"/>
  <c r="Q20" i="7"/>
  <c r="P25" i="7"/>
  <c r="Q25" i="7"/>
  <c r="O25" i="7"/>
  <c r="R25" i="7"/>
  <c r="O42" i="7"/>
  <c r="P42" i="7"/>
  <c r="Q42" i="7"/>
  <c r="R42" i="7"/>
  <c r="P47" i="7"/>
  <c r="Q47" i="7"/>
  <c r="R47" i="7"/>
  <c r="O47" i="7"/>
  <c r="P52" i="7"/>
  <c r="Q52" i="7"/>
  <c r="R52" i="7"/>
  <c r="O52" i="7"/>
  <c r="O56" i="7"/>
  <c r="R56" i="7"/>
  <c r="P56" i="7"/>
  <c r="Q56" i="7"/>
  <c r="P27" i="7"/>
  <c r="Q27" i="7"/>
  <c r="O27" i="7"/>
  <c r="R33" i="7"/>
  <c r="O33" i="7"/>
  <c r="R37" i="7"/>
  <c r="P37" i="7"/>
  <c r="Q37" i="7"/>
  <c r="O37" i="7"/>
  <c r="P43" i="7"/>
  <c r="Q43" i="7"/>
  <c r="O43" i="7"/>
  <c r="R49" i="7"/>
  <c r="O49" i="7"/>
  <c r="R53" i="7"/>
  <c r="P53" i="7"/>
  <c r="Q53" i="7"/>
  <c r="O53" i="7"/>
  <c r="R32" i="7"/>
  <c r="P32" i="7"/>
  <c r="Q32" i="7"/>
  <c r="P33" i="7"/>
  <c r="Q33" i="7"/>
  <c r="O34" i="7"/>
  <c r="R34" i="7"/>
  <c r="R48" i="7"/>
  <c r="P48" i="7"/>
  <c r="Q48" i="7"/>
  <c r="P49" i="7"/>
  <c r="Q49" i="7"/>
  <c r="O50" i="7"/>
  <c r="R50" i="7"/>
  <c r="E9" i="7"/>
  <c r="F9" i="7"/>
  <c r="P22" i="7"/>
  <c r="Q22" i="7"/>
  <c r="R27" i="7"/>
  <c r="O32" i="7"/>
  <c r="E34" i="7"/>
  <c r="F34" i="7"/>
  <c r="P34" i="7"/>
  <c r="Q34" i="7"/>
  <c r="P35" i="7"/>
  <c r="Q35" i="7"/>
  <c r="R35" i="7"/>
  <c r="O35" i="7"/>
  <c r="E38" i="7"/>
  <c r="F38" i="7"/>
  <c r="R43" i="7"/>
  <c r="O48" i="7"/>
  <c r="E50" i="7"/>
  <c r="F50" i="7"/>
  <c r="P50" i="7"/>
  <c r="Q50" i="7"/>
  <c r="P51" i="7"/>
  <c r="Q51" i="7"/>
  <c r="R51" i="7"/>
  <c r="O51" i="7"/>
  <c r="E54" i="7"/>
  <c r="F54" i="7"/>
  <c r="P54" i="7"/>
  <c r="Q54" i="7"/>
  <c r="E30" i="7"/>
  <c r="F30" i="7"/>
  <c r="E46" i="7"/>
  <c r="F46" i="7"/>
  <c r="O22" i="6"/>
  <c r="P22" i="6"/>
  <c r="Q22" i="6"/>
  <c r="R22" i="6"/>
  <c r="R32" i="6"/>
  <c r="P32" i="6"/>
  <c r="Q32" i="6"/>
  <c r="P28" i="6"/>
  <c r="Q28" i="6"/>
  <c r="R28" i="6"/>
  <c r="O28" i="6"/>
  <c r="P44" i="6"/>
  <c r="Q44" i="6"/>
  <c r="O44" i="6"/>
  <c r="R44" i="6"/>
  <c r="O40" i="6"/>
  <c r="R40" i="6"/>
  <c r="R9" i="6"/>
  <c r="P9" i="6"/>
  <c r="Q9" i="6"/>
  <c r="O9" i="6"/>
  <c r="P11" i="6"/>
  <c r="Q11" i="6"/>
  <c r="R11" i="6"/>
  <c r="O11" i="6"/>
  <c r="O42" i="6"/>
  <c r="P42" i="6"/>
  <c r="Q42" i="6"/>
  <c r="R42" i="6"/>
  <c r="R17" i="6"/>
  <c r="P17" i="6"/>
  <c r="Q17" i="6"/>
  <c r="O17" i="6"/>
  <c r="O18" i="6"/>
  <c r="P18" i="6"/>
  <c r="Q18" i="6"/>
  <c r="R18" i="6"/>
  <c r="O20" i="6"/>
  <c r="P20" i="6"/>
  <c r="Q20" i="6"/>
  <c r="R20" i="6"/>
  <c r="O24" i="6"/>
  <c r="P24" i="6"/>
  <c r="Q24" i="6"/>
  <c r="R24" i="6"/>
  <c r="P25" i="6"/>
  <c r="Q25" i="6"/>
  <c r="O25" i="6"/>
  <c r="R25" i="6"/>
  <c r="O10" i="6"/>
  <c r="P10" i="6"/>
  <c r="Q10" i="6"/>
  <c r="R10" i="6"/>
  <c r="O26" i="6"/>
  <c r="P26" i="6"/>
  <c r="Q26" i="6"/>
  <c r="R26" i="6"/>
  <c r="R13" i="6"/>
  <c r="O13" i="6"/>
  <c r="P13" i="6"/>
  <c r="Q13" i="6"/>
  <c r="O14" i="6"/>
  <c r="P14" i="6"/>
  <c r="Q14" i="6"/>
  <c r="R14" i="6"/>
  <c r="P15" i="6"/>
  <c r="Q15" i="6"/>
  <c r="O15" i="6"/>
  <c r="R15" i="6"/>
  <c r="P21" i="6"/>
  <c r="Q21" i="6"/>
  <c r="O21" i="6"/>
  <c r="R21" i="6"/>
  <c r="O38" i="6"/>
  <c r="R38" i="6"/>
  <c r="P38" i="6"/>
  <c r="Q38" i="6"/>
  <c r="P39" i="6"/>
  <c r="Q39" i="6"/>
  <c r="R39" i="6"/>
  <c r="O39" i="6"/>
  <c r="R52" i="6"/>
  <c r="P52" i="6"/>
  <c r="Q52" i="6"/>
  <c r="O34" i="6"/>
  <c r="R34" i="6"/>
  <c r="P34" i="6"/>
  <c r="Q34" i="6"/>
  <c r="R41" i="6"/>
  <c r="O41" i="6"/>
  <c r="P41" i="6"/>
  <c r="Q41" i="6"/>
  <c r="O52" i="6"/>
  <c r="E24" i="6"/>
  <c r="F24" i="6"/>
  <c r="O32" i="6"/>
  <c r="P40" i="6"/>
  <c r="Q40" i="6"/>
  <c r="R55" i="6"/>
  <c r="E30" i="6"/>
  <c r="F30" i="6"/>
  <c r="E46" i="6"/>
  <c r="F46" i="6"/>
  <c r="R51" i="6"/>
  <c r="E50" i="6"/>
  <c r="F50" i="6"/>
  <c r="Q24" i="12"/>
  <c r="R24" i="12"/>
  <c r="I22" i="10"/>
  <c r="J22" i="10"/>
  <c r="H14" i="10"/>
  <c r="I14" i="10"/>
  <c r="J14" i="10"/>
  <c r="R38" i="7"/>
  <c r="H28" i="7"/>
  <c r="I28" i="7"/>
  <c r="G47" i="6"/>
  <c r="I48" i="10"/>
  <c r="J48" i="10"/>
  <c r="K44" i="10"/>
  <c r="H48" i="10"/>
  <c r="O41" i="7"/>
  <c r="O43" i="6"/>
  <c r="P49" i="6"/>
  <c r="Q49" i="6"/>
  <c r="P55" i="6"/>
  <c r="Q55" i="6"/>
  <c r="P12" i="6"/>
  <c r="Q12" i="6"/>
  <c r="O27" i="6"/>
  <c r="O49" i="6"/>
  <c r="P8" i="6"/>
  <c r="Q8" i="6"/>
  <c r="P46" i="6"/>
  <c r="Q46" i="6"/>
  <c r="P29" i="6"/>
  <c r="Q29" i="6"/>
  <c r="H7" i="16"/>
  <c r="G44" i="8"/>
  <c r="G34" i="8"/>
  <c r="J13" i="8"/>
  <c r="J29" i="6"/>
  <c r="G56" i="6"/>
  <c r="G7" i="11"/>
  <c r="J7" i="11"/>
  <c r="K7" i="16"/>
  <c r="P8" i="7"/>
  <c r="Q8" i="7"/>
  <c r="H54" i="8"/>
  <c r="I54" i="8"/>
  <c r="J38" i="8"/>
  <c r="G49" i="15"/>
  <c r="J49" i="15"/>
  <c r="H49" i="15"/>
  <c r="I49" i="15"/>
  <c r="H7" i="15"/>
  <c r="I7" i="15"/>
  <c r="J7" i="15"/>
  <c r="G7" i="15"/>
  <c r="I52" i="16"/>
  <c r="J52" i="16"/>
  <c r="I47" i="16"/>
  <c r="J47" i="16"/>
  <c r="I14" i="16"/>
  <c r="J14" i="16"/>
  <c r="K48" i="16"/>
  <c r="H14" i="16"/>
  <c r="H17" i="16"/>
  <c r="I17" i="16"/>
  <c r="J17" i="16"/>
  <c r="I8" i="16"/>
  <c r="J8" i="16"/>
  <c r="K8" i="16"/>
  <c r="H20" i="16"/>
  <c r="I20" i="16"/>
  <c r="J20" i="16"/>
  <c r="H24" i="16"/>
  <c r="K35" i="16"/>
  <c r="I35" i="16"/>
  <c r="J35" i="16"/>
  <c r="I24" i="16"/>
  <c r="J24" i="16"/>
  <c r="I37" i="16"/>
  <c r="J37" i="16"/>
  <c r="H37" i="16"/>
  <c r="H8" i="16"/>
  <c r="K20" i="16"/>
  <c r="K27" i="16"/>
  <c r="I27" i="16"/>
  <c r="J27" i="16"/>
  <c r="H35" i="16"/>
  <c r="H47" i="16"/>
  <c r="K37" i="16"/>
  <c r="K51" i="16"/>
  <c r="I51" i="16"/>
  <c r="J51" i="16"/>
  <c r="H19" i="16"/>
  <c r="I19" i="16"/>
  <c r="J19" i="16"/>
  <c r="H27" i="16"/>
  <c r="K52" i="16"/>
  <c r="H48" i="16"/>
  <c r="K10" i="16"/>
  <c r="H10" i="16"/>
  <c r="K31" i="16"/>
  <c r="I31" i="16"/>
  <c r="J31" i="16"/>
  <c r="S24" i="12"/>
  <c r="J7" i="12"/>
  <c r="H33" i="12"/>
  <c r="I33" i="12"/>
  <c r="J30" i="12"/>
  <c r="H7" i="12"/>
  <c r="I7" i="12"/>
  <c r="G51" i="12"/>
  <c r="J56" i="12"/>
  <c r="G56" i="12"/>
  <c r="J27" i="12"/>
  <c r="J23" i="12"/>
  <c r="J51" i="12"/>
  <c r="H44" i="12"/>
  <c r="I44" i="12"/>
  <c r="G53" i="12"/>
  <c r="J45" i="12"/>
  <c r="G45" i="12"/>
  <c r="J55" i="12"/>
  <c r="G55" i="12"/>
  <c r="G49" i="12"/>
  <c r="G23" i="12"/>
  <c r="J53" i="12"/>
  <c r="H49" i="12"/>
  <c r="I49" i="12"/>
  <c r="H27" i="12"/>
  <c r="I27" i="12"/>
  <c r="H30" i="12"/>
  <c r="I30" i="12"/>
  <c r="H45" i="12"/>
  <c r="I45" i="12"/>
  <c r="H55" i="12"/>
  <c r="I55" i="12"/>
  <c r="J38" i="12"/>
  <c r="G38" i="12"/>
  <c r="H43" i="12"/>
  <c r="I43" i="12"/>
  <c r="J43" i="12"/>
  <c r="G33" i="12"/>
  <c r="H38" i="12"/>
  <c r="I38" i="12"/>
  <c r="H32" i="11"/>
  <c r="I32" i="11"/>
  <c r="H22" i="11"/>
  <c r="I22" i="11"/>
  <c r="G36" i="11"/>
  <c r="H41" i="11"/>
  <c r="I41" i="11"/>
  <c r="G40" i="11"/>
  <c r="G32" i="11"/>
  <c r="J54" i="11"/>
  <c r="G33" i="11"/>
  <c r="G55" i="11"/>
  <c r="H26" i="11"/>
  <c r="I26" i="11"/>
  <c r="J25" i="11"/>
  <c r="H11" i="11"/>
  <c r="I11" i="11"/>
  <c r="H38" i="11"/>
  <c r="I38" i="11"/>
  <c r="H25" i="11"/>
  <c r="I25" i="11"/>
  <c r="G16" i="11"/>
  <c r="G26" i="11"/>
  <c r="J11" i="11"/>
  <c r="J51" i="11"/>
  <c r="H9" i="11"/>
  <c r="I9" i="11"/>
  <c r="J38" i="11"/>
  <c r="G17" i="11"/>
  <c r="H17" i="11"/>
  <c r="I17" i="11"/>
  <c r="J33" i="11"/>
  <c r="J16" i="11"/>
  <c r="J55" i="11"/>
  <c r="H27" i="11"/>
  <c r="I27" i="11"/>
  <c r="H20" i="11"/>
  <c r="I20" i="11"/>
  <c r="J20" i="11"/>
  <c r="J46" i="11"/>
  <c r="H23" i="11"/>
  <c r="I23" i="11"/>
  <c r="J23" i="11"/>
  <c r="G27" i="11"/>
  <c r="J15" i="11"/>
  <c r="G20" i="11"/>
  <c r="H36" i="11"/>
  <c r="I36" i="11"/>
  <c r="J52" i="11"/>
  <c r="H52" i="11"/>
  <c r="I52" i="11"/>
  <c r="H56" i="11"/>
  <c r="I56" i="11"/>
  <c r="G56" i="11"/>
  <c r="J40" i="11"/>
  <c r="H47" i="11"/>
  <c r="I47" i="11"/>
  <c r="H46" i="11"/>
  <c r="I46" i="11"/>
  <c r="G9" i="11"/>
  <c r="G35" i="11"/>
  <c r="H15" i="11"/>
  <c r="I15" i="11"/>
  <c r="J18" i="11"/>
  <c r="G18" i="11"/>
  <c r="H24" i="11"/>
  <c r="I24" i="11"/>
  <c r="G24" i="11"/>
  <c r="H35" i="11"/>
  <c r="I35" i="11"/>
  <c r="G52" i="11"/>
  <c r="H51" i="11"/>
  <c r="I51" i="11"/>
  <c r="J56" i="11"/>
  <c r="G41" i="11"/>
  <c r="G14" i="11"/>
  <c r="J14" i="11"/>
  <c r="G47" i="11"/>
  <c r="H18" i="11"/>
  <c r="I18" i="11"/>
  <c r="J24" i="11"/>
  <c r="J8" i="11"/>
  <c r="G8" i="11"/>
  <c r="J30" i="11"/>
  <c r="G30" i="11"/>
  <c r="G10" i="11"/>
  <c r="J10" i="11"/>
  <c r="H12" i="11"/>
  <c r="I12" i="11"/>
  <c r="G12" i="11"/>
  <c r="H14" i="11"/>
  <c r="I14" i="11"/>
  <c r="G22" i="11"/>
  <c r="G54" i="11"/>
  <c r="K52" i="10"/>
  <c r="K41" i="10"/>
  <c r="I16" i="10"/>
  <c r="J16" i="10"/>
  <c r="K30" i="10"/>
  <c r="I23" i="10"/>
  <c r="J23" i="10"/>
  <c r="I32" i="10"/>
  <c r="J32" i="10"/>
  <c r="H27" i="10"/>
  <c r="H39" i="10"/>
  <c r="K56" i="10"/>
  <c r="H30" i="10"/>
  <c r="H32" i="10"/>
  <c r="K9" i="10"/>
  <c r="H22" i="10"/>
  <c r="I56" i="10"/>
  <c r="J56" i="10"/>
  <c r="H9" i="10"/>
  <c r="K27" i="10"/>
  <c r="K13" i="10"/>
  <c r="K39" i="10"/>
  <c r="I8" i="10"/>
  <c r="J8" i="10"/>
  <c r="K11" i="10"/>
  <c r="I41" i="10"/>
  <c r="J41" i="10"/>
  <c r="K15" i="10"/>
  <c r="I11" i="10"/>
  <c r="J11" i="10"/>
  <c r="H23" i="10"/>
  <c r="H40" i="10"/>
  <c r="I25" i="10"/>
  <c r="J25" i="10"/>
  <c r="I42" i="10"/>
  <c r="J42" i="10"/>
  <c r="K40" i="10"/>
  <c r="I47" i="10"/>
  <c r="J47" i="10"/>
  <c r="I51" i="10"/>
  <c r="J51" i="10"/>
  <c r="K51" i="10"/>
  <c r="K20" i="10"/>
  <c r="I20" i="10"/>
  <c r="J20" i="10"/>
  <c r="K55" i="10"/>
  <c r="H55" i="10"/>
  <c r="I17" i="10"/>
  <c r="J17" i="10"/>
  <c r="K17" i="10"/>
  <c r="H51" i="10"/>
  <c r="H20" i="10"/>
  <c r="H26" i="10"/>
  <c r="K21" i="10"/>
  <c r="H36" i="10"/>
  <c r="I55" i="10"/>
  <c r="J55" i="10"/>
  <c r="K24" i="10"/>
  <c r="I24" i="10"/>
  <c r="J24" i="10"/>
  <c r="G18" i="10"/>
  <c r="H18" i="10"/>
  <c r="K31" i="10"/>
  <c r="I26" i="10"/>
  <c r="J26" i="10"/>
  <c r="K53" i="10"/>
  <c r="K42" i="10"/>
  <c r="H13" i="10"/>
  <c r="K28" i="10"/>
  <c r="H53" i="10"/>
  <c r="I21" i="10"/>
  <c r="J21" i="10"/>
  <c r="H33" i="10"/>
  <c r="I33" i="10"/>
  <c r="J33" i="10"/>
  <c r="K10" i="10"/>
  <c r="I10" i="10"/>
  <c r="J10" i="10"/>
  <c r="K12" i="10"/>
  <c r="I12" i="10"/>
  <c r="J12" i="10"/>
  <c r="H24" i="10"/>
  <c r="K35" i="10"/>
  <c r="H35" i="10"/>
  <c r="H44" i="10"/>
  <c r="I28" i="10"/>
  <c r="J28" i="10"/>
  <c r="K25" i="10"/>
  <c r="I15" i="10"/>
  <c r="J15" i="10"/>
  <c r="K8" i="10"/>
  <c r="G45" i="10"/>
  <c r="H45" i="10"/>
  <c r="K36" i="10"/>
  <c r="G34" i="10"/>
  <c r="I31" i="10"/>
  <c r="J31" i="10"/>
  <c r="K33" i="10"/>
  <c r="H47" i="10"/>
  <c r="H10" i="10"/>
  <c r="I52" i="10"/>
  <c r="J52" i="10"/>
  <c r="H12" i="10"/>
  <c r="I35" i="10"/>
  <c r="J35" i="10"/>
  <c r="I7" i="10"/>
  <c r="J7" i="10"/>
  <c r="K7" i="10"/>
  <c r="J30" i="8"/>
  <c r="G9" i="8"/>
  <c r="H25" i="8"/>
  <c r="I25" i="8"/>
  <c r="G32" i="8"/>
  <c r="J17" i="8"/>
  <c r="H34" i="8"/>
  <c r="I34" i="8"/>
  <c r="H43" i="8"/>
  <c r="I43" i="8"/>
  <c r="G29" i="8"/>
  <c r="G12" i="8"/>
  <c r="H12" i="8"/>
  <c r="I12" i="8"/>
  <c r="H29" i="8"/>
  <c r="I29" i="8"/>
  <c r="J43" i="8"/>
  <c r="J20" i="8"/>
  <c r="G17" i="8"/>
  <c r="H9" i="8"/>
  <c r="I9" i="8"/>
  <c r="H28" i="8"/>
  <c r="I28" i="8"/>
  <c r="H32" i="8"/>
  <c r="I32" i="8"/>
  <c r="J25" i="8"/>
  <c r="J16" i="8"/>
  <c r="H31" i="8"/>
  <c r="I31" i="8"/>
  <c r="H36" i="8"/>
  <c r="I36" i="8"/>
  <c r="J36" i="8"/>
  <c r="G36" i="8"/>
  <c r="J48" i="8"/>
  <c r="H48" i="8"/>
  <c r="I48" i="8"/>
  <c r="G48" i="8"/>
  <c r="J22" i="8"/>
  <c r="G16" i="8"/>
  <c r="G21" i="8"/>
  <c r="H22" i="8"/>
  <c r="I22" i="8"/>
  <c r="J24" i="8"/>
  <c r="G20" i="8"/>
  <c r="H21" i="8"/>
  <c r="I21" i="8"/>
  <c r="G13" i="8"/>
  <c r="J47" i="8"/>
  <c r="H24" i="8"/>
  <c r="I24" i="8"/>
  <c r="G14" i="8"/>
  <c r="J14" i="8"/>
  <c r="G7" i="8"/>
  <c r="J7" i="8"/>
  <c r="R7" i="7"/>
  <c r="F55" i="8"/>
  <c r="J54" i="8"/>
  <c r="G46" i="8"/>
  <c r="G31" i="8"/>
  <c r="F41" i="8"/>
  <c r="F40" i="8"/>
  <c r="J40" i="8"/>
  <c r="G47" i="8"/>
  <c r="H38" i="8"/>
  <c r="I38" i="8"/>
  <c r="J46" i="8"/>
  <c r="G35" i="8"/>
  <c r="G28" i="8"/>
  <c r="F51" i="8"/>
  <c r="G51" i="8"/>
  <c r="F11" i="8"/>
  <c r="J11" i="8"/>
  <c r="F56" i="8"/>
  <c r="J56" i="8"/>
  <c r="H35" i="8"/>
  <c r="I35" i="8"/>
  <c r="F52" i="8"/>
  <c r="J52" i="8"/>
  <c r="F27" i="8"/>
  <c r="G27" i="8"/>
  <c r="F39" i="8"/>
  <c r="F8" i="8"/>
  <c r="J8" i="8"/>
  <c r="H7" i="17"/>
  <c r="I7" i="17"/>
  <c r="G7" i="17"/>
  <c r="G47" i="17"/>
  <c r="J36" i="17"/>
  <c r="H11" i="17"/>
  <c r="I11" i="17"/>
  <c r="H38" i="17"/>
  <c r="I38" i="17"/>
  <c r="G43" i="17"/>
  <c r="J35" i="17"/>
  <c r="H35" i="17"/>
  <c r="I35" i="17"/>
  <c r="G17" i="17"/>
  <c r="H47" i="17"/>
  <c r="I47" i="17"/>
  <c r="H46" i="17"/>
  <c r="I46" i="17"/>
  <c r="G44" i="17"/>
  <c r="J25" i="17"/>
  <c r="H43" i="17"/>
  <c r="I43" i="17"/>
  <c r="J26" i="17"/>
  <c r="H26" i="17"/>
  <c r="I26" i="17"/>
  <c r="H10" i="17"/>
  <c r="I10" i="17"/>
  <c r="G10" i="17"/>
  <c r="G23" i="17"/>
  <c r="J23" i="17"/>
  <c r="G14" i="17"/>
  <c r="G55" i="17"/>
  <c r="J11" i="17"/>
  <c r="G26" i="17"/>
  <c r="J10" i="17"/>
  <c r="H55" i="17"/>
  <c r="I55" i="17"/>
  <c r="H14" i="17"/>
  <c r="I14" i="17"/>
  <c r="H23" i="17"/>
  <c r="I23" i="17"/>
  <c r="H21" i="17"/>
  <c r="I21" i="17"/>
  <c r="H25" i="17"/>
  <c r="I25" i="17"/>
  <c r="J21" i="17"/>
  <c r="J38" i="17"/>
  <c r="G54" i="17"/>
  <c r="G41" i="17"/>
  <c r="J41" i="17"/>
  <c r="G34" i="17"/>
  <c r="H34" i="17"/>
  <c r="I34" i="17"/>
  <c r="J39" i="17"/>
  <c r="G39" i="17"/>
  <c r="G16" i="17"/>
  <c r="H16" i="17"/>
  <c r="I16" i="17"/>
  <c r="J54" i="17"/>
  <c r="H28" i="17"/>
  <c r="I28" i="17"/>
  <c r="G28" i="17"/>
  <c r="H48" i="17"/>
  <c r="I48" i="17"/>
  <c r="G48" i="17"/>
  <c r="H41" i="17"/>
  <c r="I41" i="17"/>
  <c r="J46" i="17"/>
  <c r="J34" i="17"/>
  <c r="H17" i="17"/>
  <c r="I17" i="17"/>
  <c r="H44" i="17"/>
  <c r="I44" i="17"/>
  <c r="H39" i="17"/>
  <c r="I39" i="17"/>
  <c r="J16" i="17"/>
  <c r="O9" i="7"/>
  <c r="P30" i="7"/>
  <c r="Q30" i="7"/>
  <c r="P46" i="7"/>
  <c r="Q46" i="7"/>
  <c r="O7" i="7"/>
  <c r="R30" i="7"/>
  <c r="O45" i="7"/>
  <c r="R19" i="7"/>
  <c r="P44" i="7"/>
  <c r="Q44" i="7"/>
  <c r="O8" i="7"/>
  <c r="P38" i="7"/>
  <c r="Q38" i="7"/>
  <c r="R10" i="7"/>
  <c r="P29" i="7"/>
  <c r="Q29" i="7"/>
  <c r="O46" i="7"/>
  <c r="R44" i="7"/>
  <c r="R29" i="7"/>
  <c r="O10" i="7"/>
  <c r="R41" i="7"/>
  <c r="P19" i="7"/>
  <c r="Q19" i="7"/>
  <c r="R9" i="7"/>
  <c r="R45" i="7"/>
  <c r="J45" i="7"/>
  <c r="G23" i="7"/>
  <c r="G45" i="7"/>
  <c r="H25" i="7"/>
  <c r="I25" i="7"/>
  <c r="J25" i="7"/>
  <c r="H11" i="7"/>
  <c r="I11" i="7"/>
  <c r="J11" i="7"/>
  <c r="J49" i="7"/>
  <c r="H49" i="7"/>
  <c r="I49" i="7"/>
  <c r="H44" i="7"/>
  <c r="I44" i="7"/>
  <c r="H29" i="7"/>
  <c r="I29" i="7"/>
  <c r="G29" i="7"/>
  <c r="G44" i="7"/>
  <c r="H17" i="7"/>
  <c r="I17" i="7"/>
  <c r="G28" i="7"/>
  <c r="J17" i="7"/>
  <c r="H10" i="7"/>
  <c r="I10" i="7"/>
  <c r="G10" i="7"/>
  <c r="J32" i="7"/>
  <c r="H23" i="7"/>
  <c r="I23" i="7"/>
  <c r="J29" i="7"/>
  <c r="G32" i="7"/>
  <c r="G55" i="7"/>
  <c r="H20" i="7"/>
  <c r="I20" i="7"/>
  <c r="G20" i="7"/>
  <c r="G41" i="7"/>
  <c r="J10" i="7"/>
  <c r="G18" i="7"/>
  <c r="H56" i="7"/>
  <c r="I56" i="7"/>
  <c r="H18" i="7"/>
  <c r="I18" i="7"/>
  <c r="G15" i="7"/>
  <c r="J41" i="7"/>
  <c r="H15" i="7"/>
  <c r="I15" i="7"/>
  <c r="J56" i="7"/>
  <c r="H22" i="7"/>
  <c r="I22" i="7"/>
  <c r="J22" i="7"/>
  <c r="F27" i="7"/>
  <c r="H55" i="7"/>
  <c r="I55" i="7"/>
  <c r="F47" i="7"/>
  <c r="G47" i="7"/>
  <c r="F16" i="7"/>
  <c r="F39" i="7"/>
  <c r="G39" i="7"/>
  <c r="F21" i="7"/>
  <c r="J21" i="7"/>
  <c r="F53" i="7"/>
  <c r="H53" i="7"/>
  <c r="I53" i="7"/>
  <c r="F26" i="7"/>
  <c r="J26" i="7"/>
  <c r="F36" i="7"/>
  <c r="G36" i="7"/>
  <c r="F48" i="7"/>
  <c r="J48" i="7"/>
  <c r="F42" i="7"/>
  <c r="G42" i="7"/>
  <c r="F33" i="7"/>
  <c r="J33" i="7"/>
  <c r="F31" i="7"/>
  <c r="H31" i="7"/>
  <c r="I31" i="7"/>
  <c r="F37" i="7"/>
  <c r="J37" i="7"/>
  <c r="F43" i="7"/>
  <c r="G43" i="7"/>
  <c r="F52" i="7"/>
  <c r="F19" i="7"/>
  <c r="G19" i="7"/>
  <c r="F51" i="7"/>
  <c r="J51" i="7"/>
  <c r="F35" i="7"/>
  <c r="J35" i="7"/>
  <c r="F40" i="7"/>
  <c r="H40" i="7"/>
  <c r="I40" i="7"/>
  <c r="F8" i="7"/>
  <c r="G8" i="7"/>
  <c r="F7" i="7"/>
  <c r="G7" i="7"/>
  <c r="P43" i="6"/>
  <c r="Q43" i="6"/>
  <c r="P27" i="6"/>
  <c r="Q27" i="6"/>
  <c r="R12" i="6"/>
  <c r="O33" i="6"/>
  <c r="O8" i="6"/>
  <c r="R37" i="6"/>
  <c r="O19" i="6"/>
  <c r="P30" i="6"/>
  <c r="Q30" i="6"/>
  <c r="R53" i="6"/>
  <c r="R36" i="6"/>
  <c r="O46" i="6"/>
  <c r="P19" i="6"/>
  <c r="Q19" i="6"/>
  <c r="P53" i="6"/>
  <c r="Q53" i="6"/>
  <c r="R30" i="6"/>
  <c r="O31" i="6"/>
  <c r="P16" i="6"/>
  <c r="Q16" i="6"/>
  <c r="O23" i="6"/>
  <c r="O29" i="6"/>
  <c r="P23" i="6"/>
  <c r="Q23" i="6"/>
  <c r="R56" i="6"/>
  <c r="P54" i="6"/>
  <c r="Q54" i="6"/>
  <c r="O50" i="6"/>
  <c r="R47" i="6"/>
  <c r="R45" i="6"/>
  <c r="O37" i="6"/>
  <c r="O35" i="6"/>
  <c r="P31" i="6"/>
  <c r="Q31" i="6"/>
  <c r="R16" i="6"/>
  <c r="O56" i="6"/>
  <c r="R54" i="6"/>
  <c r="O47" i="6"/>
  <c r="R35" i="6"/>
  <c r="P45" i="6"/>
  <c r="Q45" i="6"/>
  <c r="P50" i="6"/>
  <c r="Q50" i="6"/>
  <c r="O36" i="6"/>
  <c r="P33" i="6"/>
  <c r="Q33" i="6"/>
  <c r="J56" i="6"/>
  <c r="G22" i="6"/>
  <c r="H21" i="6"/>
  <c r="I21" i="6"/>
  <c r="J22" i="6"/>
  <c r="J8" i="6"/>
  <c r="G8" i="6"/>
  <c r="H53" i="6"/>
  <c r="I53" i="6"/>
  <c r="G53" i="6"/>
  <c r="J53" i="6"/>
  <c r="G27" i="6"/>
  <c r="H27" i="6"/>
  <c r="I27" i="6"/>
  <c r="J21" i="6"/>
  <c r="J47" i="6"/>
  <c r="G29" i="6"/>
  <c r="G54" i="6"/>
  <c r="F38" i="6"/>
  <c r="J38" i="6"/>
  <c r="F15" i="6"/>
  <c r="H15" i="6"/>
  <c r="I15" i="6"/>
  <c r="F36" i="6"/>
  <c r="G36" i="6"/>
  <c r="F23" i="6"/>
  <c r="G23" i="6"/>
  <c r="F32" i="6"/>
  <c r="J32" i="6"/>
  <c r="F19" i="6"/>
  <c r="H19" i="6"/>
  <c r="I19" i="6"/>
  <c r="F9" i="6"/>
  <c r="G9" i="6"/>
  <c r="F48" i="6"/>
  <c r="J48" i="6"/>
  <c r="J13" i="6"/>
  <c r="F37" i="6"/>
  <c r="H37" i="6"/>
  <c r="I37" i="6"/>
  <c r="F10" i="6"/>
  <c r="J10" i="6"/>
  <c r="F35" i="6"/>
  <c r="G35" i="6"/>
  <c r="F14" i="6"/>
  <c r="G14" i="6"/>
  <c r="F49" i="6"/>
  <c r="F31" i="6"/>
  <c r="H31" i="6"/>
  <c r="I31" i="6"/>
  <c r="F18" i="6"/>
  <c r="G18" i="6"/>
  <c r="F11" i="6"/>
  <c r="G11" i="6"/>
  <c r="F43" i="6"/>
  <c r="F44" i="6"/>
  <c r="H54" i="6"/>
  <c r="I54" i="6"/>
  <c r="J27" i="6"/>
  <c r="G13" i="6"/>
  <c r="F34" i="6"/>
  <c r="H34" i="6"/>
  <c r="I34" i="6"/>
  <c r="F52" i="6"/>
  <c r="J52" i="6"/>
  <c r="F33" i="6"/>
  <c r="J33" i="6"/>
  <c r="F17" i="6"/>
  <c r="F16" i="6"/>
  <c r="J16" i="6"/>
  <c r="F41" i="6"/>
  <c r="F28" i="6"/>
  <c r="G28" i="6"/>
  <c r="F51" i="6"/>
  <c r="J51" i="6"/>
  <c r="F25" i="6"/>
  <c r="G25" i="6"/>
  <c r="F39" i="6"/>
  <c r="J39" i="6"/>
  <c r="F45" i="6"/>
  <c r="J45" i="6"/>
  <c r="F20" i="6"/>
  <c r="H20" i="6"/>
  <c r="I20" i="6"/>
  <c r="F12" i="6"/>
  <c r="H12" i="6"/>
  <c r="I12" i="6"/>
  <c r="F40" i="6"/>
  <c r="H40" i="6"/>
  <c r="I40" i="6"/>
  <c r="J7" i="6"/>
  <c r="K45" i="10"/>
  <c r="J42" i="8"/>
  <c r="H42" i="8"/>
  <c r="I42" i="8"/>
  <c r="G42" i="8"/>
  <c r="J23" i="8"/>
  <c r="G23" i="8"/>
  <c r="H23" i="8"/>
  <c r="I23" i="8"/>
  <c r="J19" i="8"/>
  <c r="H19" i="8"/>
  <c r="I19" i="8"/>
  <c r="H49" i="8"/>
  <c r="I49" i="8"/>
  <c r="G49" i="8"/>
  <c r="J50" i="8"/>
  <c r="H50" i="8"/>
  <c r="I50" i="8"/>
  <c r="G50" i="8"/>
  <c r="J15" i="8"/>
  <c r="H15" i="8"/>
  <c r="I15" i="8"/>
  <c r="G15" i="8"/>
  <c r="J13" i="7"/>
  <c r="G13" i="7"/>
  <c r="H13" i="7"/>
  <c r="I13" i="7"/>
  <c r="H24" i="7"/>
  <c r="I24" i="7"/>
  <c r="J24" i="7"/>
  <c r="J14" i="7"/>
  <c r="H14" i="7"/>
  <c r="I14" i="7"/>
  <c r="G14" i="7"/>
  <c r="H42" i="6"/>
  <c r="I42" i="6"/>
  <c r="J42" i="6"/>
  <c r="H26" i="6"/>
  <c r="I26" i="6"/>
  <c r="J26" i="6"/>
  <c r="G42" i="6"/>
  <c r="G26" i="6"/>
  <c r="J55" i="6"/>
  <c r="G55" i="6"/>
  <c r="H55" i="6"/>
  <c r="I55" i="6"/>
  <c r="D19" i="13"/>
  <c r="G23" i="13"/>
  <c r="G55" i="13"/>
  <c r="D55" i="13"/>
  <c r="E34" i="13"/>
  <c r="F34" i="13"/>
  <c r="G51" i="13"/>
  <c r="E47" i="13"/>
  <c r="F47" i="13"/>
  <c r="D47" i="13"/>
  <c r="D35" i="13"/>
  <c r="G35" i="13"/>
  <c r="E35" i="13"/>
  <c r="F35" i="13"/>
  <c r="G50" i="13"/>
  <c r="G11" i="13"/>
  <c r="D15" i="13"/>
  <c r="G47" i="13"/>
  <c r="E39" i="13"/>
  <c r="F39" i="13"/>
  <c r="G39" i="13"/>
  <c r="D13" i="13"/>
  <c r="E15" i="13"/>
  <c r="F15" i="13"/>
  <c r="D31" i="13"/>
  <c r="E31" i="13"/>
  <c r="F31" i="13"/>
  <c r="G31" i="13"/>
  <c r="E46" i="13"/>
  <c r="F46" i="13"/>
  <c r="D38" i="13"/>
  <c r="D46" i="13"/>
  <c r="D34" i="13"/>
  <c r="E41" i="13"/>
  <c r="F41" i="13"/>
  <c r="G33" i="13"/>
  <c r="E42" i="13"/>
  <c r="F42" i="13"/>
  <c r="E54" i="13"/>
  <c r="F54" i="13"/>
  <c r="E49" i="13"/>
  <c r="F49" i="13"/>
  <c r="D33" i="13"/>
  <c r="G42" i="13"/>
  <c r="D54" i="13"/>
  <c r="D53" i="13"/>
  <c r="E53" i="13"/>
  <c r="F53" i="13"/>
  <c r="G53" i="13"/>
  <c r="D30" i="13"/>
  <c r="E30" i="13"/>
  <c r="F30" i="13"/>
  <c r="G30" i="13"/>
  <c r="D52" i="13"/>
  <c r="G52" i="13"/>
  <c r="E52" i="13"/>
  <c r="F52" i="13"/>
  <c r="D56" i="13"/>
  <c r="G56" i="13"/>
  <c r="E56" i="13"/>
  <c r="F56" i="13"/>
  <c r="I50" i="10"/>
  <c r="J50" i="10"/>
  <c r="H50" i="10"/>
  <c r="I46" i="10"/>
  <c r="J46" i="10"/>
  <c r="K46" i="10"/>
  <c r="H46" i="10"/>
  <c r="H38" i="10"/>
  <c r="I38" i="10"/>
  <c r="J38" i="10"/>
  <c r="K38" i="10"/>
  <c r="I54" i="10"/>
  <c r="J54" i="10"/>
  <c r="K54" i="10"/>
  <c r="H54" i="10"/>
  <c r="H53" i="8"/>
  <c r="I53" i="8"/>
  <c r="J53" i="8"/>
  <c r="G53" i="8"/>
  <c r="H37" i="8"/>
  <c r="I37" i="8"/>
  <c r="J37" i="8"/>
  <c r="G37" i="8"/>
  <c r="G10" i="8"/>
  <c r="J10" i="8"/>
  <c r="H10" i="8"/>
  <c r="I10" i="8"/>
  <c r="H18" i="8"/>
  <c r="I18" i="8"/>
  <c r="G18" i="8"/>
  <c r="J18" i="8"/>
  <c r="J26" i="8"/>
  <c r="H26" i="8"/>
  <c r="I26" i="8"/>
  <c r="G26" i="8"/>
  <c r="H45" i="8"/>
  <c r="I45" i="8"/>
  <c r="J45" i="8"/>
  <c r="G45" i="8"/>
  <c r="H33" i="8"/>
  <c r="I33" i="8"/>
  <c r="G33" i="8"/>
  <c r="J33" i="8"/>
  <c r="G46" i="7"/>
  <c r="J46" i="7"/>
  <c r="H46" i="7"/>
  <c r="I46" i="7"/>
  <c r="H12" i="7"/>
  <c r="I12" i="7"/>
  <c r="J12" i="7"/>
  <c r="G12" i="7"/>
  <c r="G30" i="7"/>
  <c r="J30" i="7"/>
  <c r="H30" i="7"/>
  <c r="I30" i="7"/>
  <c r="J54" i="7"/>
  <c r="G54" i="7"/>
  <c r="H54" i="7"/>
  <c r="I54" i="7"/>
  <c r="H50" i="7"/>
  <c r="I50" i="7"/>
  <c r="G50" i="7"/>
  <c r="J50" i="7"/>
  <c r="J38" i="7"/>
  <c r="G38" i="7"/>
  <c r="H38" i="7"/>
  <c r="I38" i="7"/>
  <c r="G9" i="7"/>
  <c r="J9" i="7"/>
  <c r="H9" i="7"/>
  <c r="I9" i="7"/>
  <c r="H34" i="7"/>
  <c r="I34" i="7"/>
  <c r="G34" i="7"/>
  <c r="J34" i="7"/>
  <c r="H46" i="6"/>
  <c r="I46" i="6"/>
  <c r="G46" i="6"/>
  <c r="J46" i="6"/>
  <c r="G50" i="6"/>
  <c r="H50" i="6"/>
  <c r="I50" i="6"/>
  <c r="J50" i="6"/>
  <c r="G30" i="6"/>
  <c r="J30" i="6"/>
  <c r="H30" i="6"/>
  <c r="I30" i="6"/>
  <c r="G24" i="6"/>
  <c r="J24" i="6"/>
  <c r="H24" i="6"/>
  <c r="I24" i="6"/>
  <c r="J51" i="8"/>
  <c r="I45" i="10"/>
  <c r="J45" i="10"/>
  <c r="I34" i="10"/>
  <c r="J34" i="10"/>
  <c r="H34" i="10"/>
  <c r="K34" i="10"/>
  <c r="K18" i="10"/>
  <c r="I18" i="10"/>
  <c r="J18" i="10"/>
  <c r="G8" i="8"/>
  <c r="H27" i="8"/>
  <c r="I27" i="8"/>
  <c r="J27" i="8"/>
  <c r="H51" i="8"/>
  <c r="I51" i="8"/>
  <c r="G39" i="8"/>
  <c r="J39" i="8"/>
  <c r="J55" i="8"/>
  <c r="G55" i="8"/>
  <c r="H56" i="8"/>
  <c r="I56" i="8"/>
  <c r="G56" i="8"/>
  <c r="G41" i="8"/>
  <c r="J41" i="8"/>
  <c r="G52" i="8"/>
  <c r="H39" i="8"/>
  <c r="I39" i="8"/>
  <c r="H52" i="8"/>
  <c r="I52" i="8"/>
  <c r="H41" i="8"/>
  <c r="I41" i="8"/>
  <c r="G11" i="8"/>
  <c r="H11" i="8"/>
  <c r="I11" i="8"/>
  <c r="H40" i="8"/>
  <c r="I40" i="8"/>
  <c r="G40" i="8"/>
  <c r="H55" i="8"/>
  <c r="I55" i="8"/>
  <c r="H8" i="8"/>
  <c r="I8" i="8"/>
  <c r="H33" i="7"/>
  <c r="I33" i="7"/>
  <c r="J53" i="7"/>
  <c r="H35" i="7"/>
  <c r="I35" i="7"/>
  <c r="H36" i="7"/>
  <c r="I36" i="7"/>
  <c r="G35" i="7"/>
  <c r="J36" i="7"/>
  <c r="H42" i="7"/>
  <c r="I42" i="7"/>
  <c r="J42" i="7"/>
  <c r="J31" i="7"/>
  <c r="G53" i="7"/>
  <c r="G31" i="7"/>
  <c r="G48" i="7"/>
  <c r="J52" i="7"/>
  <c r="G52" i="7"/>
  <c r="G21" i="7"/>
  <c r="J16" i="7"/>
  <c r="G16" i="7"/>
  <c r="H21" i="7"/>
  <c r="I21" i="7"/>
  <c r="H51" i="7"/>
  <c r="I51" i="7"/>
  <c r="H26" i="7"/>
  <c r="I26" i="7"/>
  <c r="G51" i="7"/>
  <c r="H52" i="7"/>
  <c r="I52" i="7"/>
  <c r="G33" i="7"/>
  <c r="H48" i="7"/>
  <c r="I48" i="7"/>
  <c r="G26" i="7"/>
  <c r="H16" i="7"/>
  <c r="I16" i="7"/>
  <c r="H27" i="7"/>
  <c r="I27" i="7"/>
  <c r="J27" i="7"/>
  <c r="G40" i="7"/>
  <c r="J40" i="7"/>
  <c r="G37" i="7"/>
  <c r="H37" i="7"/>
  <c r="I37" i="7"/>
  <c r="H19" i="7"/>
  <c r="I19" i="7"/>
  <c r="J19" i="7"/>
  <c r="H43" i="7"/>
  <c r="I43" i="7"/>
  <c r="J43" i="7"/>
  <c r="H39" i="7"/>
  <c r="I39" i="7"/>
  <c r="J39" i="7"/>
  <c r="J47" i="7"/>
  <c r="H47" i="7"/>
  <c r="I47" i="7"/>
  <c r="G27" i="7"/>
  <c r="J8" i="7"/>
  <c r="H8" i="7"/>
  <c r="I8" i="7"/>
  <c r="J7" i="7"/>
  <c r="H7" i="7"/>
  <c r="I7" i="7"/>
  <c r="J25" i="6"/>
  <c r="G32" i="6"/>
  <c r="G52" i="6"/>
  <c r="J34" i="6"/>
  <c r="H32" i="6"/>
  <c r="I32" i="6"/>
  <c r="H38" i="6"/>
  <c r="I38" i="6"/>
  <c r="H45" i="6"/>
  <c r="I45" i="6"/>
  <c r="J37" i="6"/>
  <c r="J36" i="6"/>
  <c r="H48" i="6"/>
  <c r="I48" i="6"/>
  <c r="H25" i="6"/>
  <c r="I25" i="6"/>
  <c r="H35" i="6"/>
  <c r="I35" i="6"/>
  <c r="G20" i="6"/>
  <c r="G34" i="6"/>
  <c r="J20" i="6"/>
  <c r="G38" i="6"/>
  <c r="J18" i="6"/>
  <c r="J35" i="6"/>
  <c r="G45" i="6"/>
  <c r="G33" i="6"/>
  <c r="H9" i="6"/>
  <c r="I9" i="6"/>
  <c r="J9" i="6"/>
  <c r="H33" i="6"/>
  <c r="I33" i="6"/>
  <c r="G15" i="6"/>
  <c r="J12" i="6"/>
  <c r="G12" i="6"/>
  <c r="H36" i="6"/>
  <c r="I36" i="6"/>
  <c r="G40" i="6"/>
  <c r="G44" i="6"/>
  <c r="H44" i="6"/>
  <c r="I44" i="6"/>
  <c r="H14" i="6"/>
  <c r="I14" i="6"/>
  <c r="H10" i="6"/>
  <c r="I10" i="6"/>
  <c r="H41" i="6"/>
  <c r="I41" i="6"/>
  <c r="G41" i="6"/>
  <c r="J17" i="6"/>
  <c r="G17" i="6"/>
  <c r="J44" i="6"/>
  <c r="H11" i="6"/>
  <c r="I11" i="6"/>
  <c r="J31" i="6"/>
  <c r="J14" i="6"/>
  <c r="G10" i="6"/>
  <c r="G39" i="6"/>
  <c r="J11" i="6"/>
  <c r="J23" i="6"/>
  <c r="G19" i="6"/>
  <c r="J40" i="6"/>
  <c r="H39" i="6"/>
  <c r="I39" i="6"/>
  <c r="H51" i="6"/>
  <c r="I51" i="6"/>
  <c r="J41" i="6"/>
  <c r="H17" i="6"/>
  <c r="I17" i="6"/>
  <c r="H52" i="6"/>
  <c r="I52" i="6"/>
  <c r="J43" i="6"/>
  <c r="H43" i="6"/>
  <c r="I43" i="6"/>
  <c r="H49" i="6"/>
  <c r="I49" i="6"/>
  <c r="J49" i="6"/>
  <c r="G48" i="6"/>
  <c r="J19" i="6"/>
  <c r="H23" i="6"/>
  <c r="I23" i="6"/>
  <c r="J15" i="6"/>
  <c r="G51" i="6"/>
  <c r="G31" i="6"/>
  <c r="H28" i="6"/>
  <c r="I28" i="6"/>
  <c r="J28" i="6"/>
  <c r="G16" i="6"/>
  <c r="H16" i="6"/>
  <c r="I16" i="6"/>
  <c r="G43" i="6"/>
  <c r="H18" i="6"/>
  <c r="I18" i="6"/>
  <c r="G49" i="6"/>
  <c r="G37" i="6"/>
  <c r="H7" i="6"/>
  <c r="I7" i="6"/>
  <c r="G7" i="6"/>
  <c r="F34" i="2"/>
  <c r="F35" i="2"/>
  <c r="F36" i="2"/>
  <c r="F37" i="2"/>
  <c r="F38" i="2"/>
  <c r="F39" i="2"/>
  <c r="F40" i="2"/>
  <c r="F41" i="2"/>
  <c r="F42" i="2"/>
  <c r="F43" i="2"/>
  <c r="F44" i="2"/>
  <c r="F45" i="2"/>
  <c r="F46" i="2"/>
  <c r="F47" i="2"/>
  <c r="F48" i="2"/>
  <c r="F49" i="2"/>
  <c r="F50" i="2"/>
  <c r="F51" i="2"/>
  <c r="C34" i="2"/>
  <c r="C35" i="2"/>
  <c r="C36" i="2"/>
  <c r="C37" i="2"/>
  <c r="C38" i="2"/>
  <c r="C39" i="2"/>
  <c r="C40" i="2"/>
  <c r="C41" i="2"/>
  <c r="C42" i="2"/>
  <c r="C43" i="2"/>
  <c r="C44" i="2"/>
  <c r="C45" i="2"/>
  <c r="C46" i="2"/>
  <c r="C47" i="2"/>
  <c r="C48" i="2"/>
  <c r="C49" i="2"/>
  <c r="C50" i="2"/>
  <c r="C51" i="2"/>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F2" i="2"/>
  <c r="C2" i="2"/>
</calcChain>
</file>

<file path=xl/sharedStrings.xml><?xml version="1.0" encoding="utf-8"?>
<sst xmlns="http://schemas.openxmlformats.org/spreadsheetml/2006/main" count="809" uniqueCount="105">
  <si>
    <t>PPM VALUE</t>
  </si>
  <si>
    <t>LB/A VALUE</t>
  </si>
  <si>
    <t>P Fertility Rating</t>
  </si>
  <si>
    <t>&gt;205 ppm P</t>
  </si>
  <si>
    <t xml:space="preserve"> 205 ppm or less P</t>
  </si>
  <si>
    <t>Greater than 205 ppm?</t>
  </si>
  <si>
    <t>P-PPM</t>
  </si>
  <si>
    <t>Rating</t>
  </si>
  <si>
    <t>L-</t>
  </si>
  <si>
    <t>L</t>
  </si>
  <si>
    <t>L+</t>
  </si>
  <si>
    <t>M-</t>
  </si>
  <si>
    <t>M</t>
  </si>
  <si>
    <t>M+</t>
  </si>
  <si>
    <t>H-</t>
  </si>
  <si>
    <t>H</t>
  </si>
  <si>
    <t>H+</t>
  </si>
  <si>
    <t>VH</t>
  </si>
  <si>
    <t>Recommendation</t>
  </si>
  <si>
    <t>K Fertility Rating</t>
  </si>
  <si>
    <t xml:space="preserve">Mehlich I P PPM </t>
  </si>
  <si>
    <t>Mehlich I P PPM (Pre-Round)</t>
  </si>
  <si>
    <t>Mehlich I K PPM (Pre-Round)</t>
  </si>
  <si>
    <t xml:space="preserve">Mehlich I K PPM </t>
  </si>
  <si>
    <t>Saturation</t>
  </si>
  <si>
    <t>Notes on P Applications</t>
  </si>
  <si>
    <r>
      <t>No P</t>
    </r>
    <r>
      <rPr>
        <vertAlign val="subscript"/>
        <sz val="11"/>
        <color theme="1"/>
        <rFont val="Calibri"/>
        <family val="2"/>
        <scheme val="minor"/>
      </rPr>
      <t>2</t>
    </r>
    <r>
      <rPr>
        <sz val="11"/>
        <color theme="1"/>
        <rFont val="Calibri"/>
        <family val="2"/>
        <scheme val="minor"/>
      </rPr>
      <t>O</t>
    </r>
    <r>
      <rPr>
        <vertAlign val="subscript"/>
        <sz val="11"/>
        <color theme="1"/>
        <rFont val="Calibri"/>
        <family val="2"/>
        <scheme val="minor"/>
      </rPr>
      <t>5</t>
    </r>
    <r>
      <rPr>
        <sz val="11"/>
        <color theme="1"/>
        <rFont val="Calibri"/>
        <family val="2"/>
        <scheme val="minor"/>
      </rPr>
      <t xml:space="preserve"> may be applied EXCEPT to recover damaged sports turf (See Standards &amp; Criteria)</t>
    </r>
  </si>
  <si>
    <r>
      <t>P</t>
    </r>
    <r>
      <rPr>
        <vertAlign val="subscript"/>
        <sz val="11"/>
        <color theme="1"/>
        <rFont val="Calibri"/>
        <family val="2"/>
        <scheme val="minor"/>
      </rPr>
      <t>2</t>
    </r>
    <r>
      <rPr>
        <sz val="11"/>
        <color theme="1"/>
        <rFont val="Calibri"/>
        <family val="2"/>
        <scheme val="minor"/>
      </rPr>
      <t>O</t>
    </r>
    <r>
      <rPr>
        <vertAlign val="subscript"/>
        <sz val="11"/>
        <color theme="1"/>
        <rFont val="Calibri"/>
        <family val="2"/>
        <scheme val="minor"/>
      </rPr>
      <t>5</t>
    </r>
    <r>
      <rPr>
        <sz val="11"/>
        <color theme="1"/>
        <rFont val="Calibri"/>
        <family val="2"/>
        <scheme val="minor"/>
      </rPr>
      <t xml:space="preserve"> may be applied, plant response likely</t>
    </r>
  </si>
  <si>
    <t>P2O5 may be applied, plant response likely</t>
  </si>
  <si>
    <t>P2O5 may be applied, plant response may or may not occur</t>
  </si>
  <si>
    <r>
      <t>P</t>
    </r>
    <r>
      <rPr>
        <vertAlign val="subscript"/>
        <sz val="11"/>
        <color theme="1"/>
        <rFont val="Calibri"/>
        <family val="2"/>
        <scheme val="minor"/>
      </rPr>
      <t>2</t>
    </r>
    <r>
      <rPr>
        <sz val="11"/>
        <color theme="1"/>
        <rFont val="Calibri"/>
        <family val="2"/>
        <scheme val="minor"/>
      </rPr>
      <t>O</t>
    </r>
    <r>
      <rPr>
        <vertAlign val="subscript"/>
        <sz val="11"/>
        <color theme="1"/>
        <rFont val="Calibri"/>
        <family val="2"/>
        <scheme val="minor"/>
      </rPr>
      <t>5</t>
    </r>
    <r>
      <rPr>
        <sz val="11"/>
        <color theme="1"/>
        <rFont val="Calibri"/>
        <family val="2"/>
        <scheme val="minor"/>
      </rPr>
      <t xml:space="preserve"> may be applied, plant response not expected </t>
    </r>
  </si>
  <si>
    <t>K-PPM</t>
  </si>
  <si>
    <t>Notes</t>
  </si>
  <si>
    <t>Fert Rating</t>
  </si>
  <si>
    <t>Notes on K Applications</t>
  </si>
  <si>
    <t>K2O may be applied, plant response likely</t>
  </si>
  <si>
    <t>K2O may be applied, plant response may or may not occur</t>
  </si>
  <si>
    <t xml:space="preserve">K2O may be applied, plant response not expected </t>
  </si>
  <si>
    <t>K2O not recommended</t>
  </si>
  <si>
    <r>
      <t>P-Saturated Soil: NO P</t>
    </r>
    <r>
      <rPr>
        <vertAlign val="subscript"/>
        <sz val="11"/>
        <color theme="1"/>
        <rFont val="Calibri"/>
        <family val="2"/>
        <scheme val="minor"/>
      </rPr>
      <t>2</t>
    </r>
    <r>
      <rPr>
        <sz val="11"/>
        <color theme="1"/>
        <rFont val="Calibri"/>
        <family val="2"/>
        <scheme val="minor"/>
      </rPr>
      <t>O</t>
    </r>
    <r>
      <rPr>
        <vertAlign val="subscript"/>
        <sz val="11"/>
        <color theme="1"/>
        <rFont val="Calibri"/>
        <family val="2"/>
        <scheme val="minor"/>
      </rPr>
      <t>5</t>
    </r>
    <r>
      <rPr>
        <sz val="11"/>
        <color theme="1"/>
        <rFont val="Calibri"/>
        <family val="2"/>
        <scheme val="minor"/>
      </rPr>
      <t xml:space="preserve"> may be applied</t>
    </r>
  </si>
  <si>
    <t>P-Saturated. No P2O5 allowed EXCEPT for damaged sports turf in the Eastern Shore, Lower Coastal Plain, and Ridge/Valley of VA (See Standards &amp; Criteria)</t>
  </si>
  <si>
    <t>P-Saturated. No P2O5 allowed EXCEPT for damaged sports turf in the Ridge and Valley region of VA (See Standards &amp; Criteria)</t>
  </si>
  <si>
    <t>MEHLICH III     P PPM</t>
  </si>
  <si>
    <r>
      <t>MEHLICH III P</t>
    </r>
    <r>
      <rPr>
        <b/>
        <vertAlign val="subscript"/>
        <sz val="11"/>
        <color theme="1"/>
        <rFont val="Calibri"/>
        <family val="2"/>
        <scheme val="minor"/>
      </rPr>
      <t>2</t>
    </r>
    <r>
      <rPr>
        <b/>
        <sz val="11"/>
        <color theme="1"/>
        <rFont val="Calibri"/>
        <family val="2"/>
        <scheme val="minor"/>
      </rPr>
      <t>0</t>
    </r>
    <r>
      <rPr>
        <b/>
        <vertAlign val="subscript"/>
        <sz val="11"/>
        <color theme="1"/>
        <rFont val="Calibri"/>
        <family val="2"/>
        <scheme val="minor"/>
      </rPr>
      <t>5</t>
    </r>
    <r>
      <rPr>
        <b/>
        <sz val="11"/>
        <color theme="1"/>
        <rFont val="Calibri"/>
        <family val="2"/>
        <scheme val="minor"/>
      </rPr>
      <t xml:space="preserve"> LB/A VALUE</t>
    </r>
  </si>
  <si>
    <t>Brookside K lb/A</t>
  </si>
  <si>
    <r>
      <t xml:space="preserve">Logan Labs </t>
    </r>
    <r>
      <rPr>
        <b/>
        <sz val="11"/>
        <color theme="1"/>
        <rFont val="Calibri"/>
        <family val="2"/>
        <scheme val="minor"/>
      </rPr>
      <t>P</t>
    </r>
    <r>
      <rPr>
        <sz val="11"/>
        <color theme="1"/>
        <rFont val="Calibri"/>
        <family val="2"/>
        <scheme val="minor"/>
      </rPr>
      <t xml:space="preserve"> PPM</t>
    </r>
  </si>
  <si>
    <t>Spectrum K lb/A</t>
  </si>
  <si>
    <r>
      <t xml:space="preserve">Virginia Tech </t>
    </r>
    <r>
      <rPr>
        <b/>
        <sz val="11"/>
        <color theme="1"/>
        <rFont val="Calibri"/>
        <family val="2"/>
        <scheme val="minor"/>
      </rPr>
      <t>P</t>
    </r>
    <r>
      <rPr>
        <sz val="11"/>
        <color theme="1"/>
        <rFont val="Calibri"/>
        <family val="2"/>
        <scheme val="minor"/>
      </rPr>
      <t xml:space="preserve"> PPM Pre Round</t>
    </r>
  </si>
  <si>
    <t xml:space="preserve">VT/Mehlich I P PPM </t>
  </si>
  <si>
    <t xml:space="preserve">VT/Mehlich I K PPM </t>
  </si>
  <si>
    <r>
      <t xml:space="preserve">Waters </t>
    </r>
    <r>
      <rPr>
        <b/>
        <sz val="11"/>
        <color theme="1"/>
        <rFont val="Calibri"/>
        <family val="2"/>
        <scheme val="minor"/>
      </rPr>
      <t>P</t>
    </r>
    <r>
      <rPr>
        <sz val="11"/>
        <color theme="1"/>
        <rFont val="Calibri"/>
        <family val="2"/>
        <scheme val="minor"/>
      </rPr>
      <t xml:space="preserve"> PPM Pre Round</t>
    </r>
  </si>
  <si>
    <r>
      <t xml:space="preserve">Agri-Analysis </t>
    </r>
    <r>
      <rPr>
        <b/>
        <sz val="11"/>
        <color theme="1"/>
        <rFont val="Calibri"/>
        <family val="2"/>
        <scheme val="minor"/>
      </rPr>
      <t>P PPM</t>
    </r>
  </si>
  <si>
    <r>
      <t>Agri-Analysis</t>
    </r>
    <r>
      <rPr>
        <b/>
        <sz val="11"/>
        <color theme="1"/>
        <rFont val="Calibri"/>
        <family val="2"/>
        <scheme val="minor"/>
      </rPr>
      <t xml:space="preserve"> K PPM</t>
    </r>
  </si>
  <si>
    <r>
      <t xml:space="preserve">AgSource </t>
    </r>
    <r>
      <rPr>
        <b/>
        <sz val="11"/>
        <color theme="1"/>
        <rFont val="Calibri"/>
        <family val="2"/>
        <scheme val="minor"/>
      </rPr>
      <t>P</t>
    </r>
    <r>
      <rPr>
        <sz val="11"/>
        <color theme="1"/>
        <rFont val="Calibri"/>
        <family val="2"/>
        <scheme val="minor"/>
      </rPr>
      <t xml:space="preserve"> </t>
    </r>
    <r>
      <rPr>
        <b/>
        <sz val="11"/>
        <color theme="1"/>
        <rFont val="Calibri"/>
        <family val="2"/>
        <scheme val="minor"/>
      </rPr>
      <t>PPM</t>
    </r>
  </si>
  <si>
    <r>
      <t xml:space="preserve">Brookside    </t>
    </r>
    <r>
      <rPr>
        <b/>
        <sz val="11"/>
        <color theme="1"/>
        <rFont val="Calibri"/>
        <family val="2"/>
        <scheme val="minor"/>
      </rPr>
      <t>P</t>
    </r>
    <r>
      <rPr>
        <sz val="11"/>
        <color theme="1"/>
        <rFont val="Calibri"/>
        <family val="2"/>
        <scheme val="minor"/>
      </rPr>
      <t xml:space="preserve"> </t>
    </r>
    <r>
      <rPr>
        <b/>
        <sz val="11"/>
        <color theme="1"/>
        <rFont val="Calibri"/>
        <family val="2"/>
        <scheme val="minor"/>
      </rPr>
      <t>PPM</t>
    </r>
  </si>
  <si>
    <r>
      <t xml:space="preserve">Brookside    </t>
    </r>
    <r>
      <rPr>
        <b/>
        <sz val="11"/>
        <color theme="1"/>
        <rFont val="Calibri"/>
        <family val="2"/>
        <scheme val="minor"/>
      </rPr>
      <t>K</t>
    </r>
    <r>
      <rPr>
        <sz val="11"/>
        <color theme="1"/>
        <rFont val="Calibri"/>
        <family val="2"/>
        <scheme val="minor"/>
      </rPr>
      <t xml:space="preserve"> </t>
    </r>
    <r>
      <rPr>
        <b/>
        <sz val="11"/>
        <color theme="1"/>
        <rFont val="Calibri"/>
        <family val="2"/>
        <scheme val="minor"/>
      </rPr>
      <t>PPM</t>
    </r>
  </si>
  <si>
    <r>
      <t xml:space="preserve">Midwest </t>
    </r>
    <r>
      <rPr>
        <b/>
        <sz val="11"/>
        <color theme="1"/>
        <rFont val="Calibri"/>
        <family val="2"/>
        <scheme val="minor"/>
      </rPr>
      <t>P</t>
    </r>
    <r>
      <rPr>
        <sz val="11"/>
        <color theme="1"/>
        <rFont val="Calibri"/>
        <family val="2"/>
        <scheme val="minor"/>
      </rPr>
      <t xml:space="preserve"> </t>
    </r>
    <r>
      <rPr>
        <b/>
        <sz val="11"/>
        <color theme="1"/>
        <rFont val="Calibri"/>
        <family val="2"/>
        <scheme val="minor"/>
      </rPr>
      <t>PPM</t>
    </r>
  </si>
  <si>
    <r>
      <t>Midwest</t>
    </r>
    <r>
      <rPr>
        <b/>
        <sz val="11"/>
        <color theme="1"/>
        <rFont val="Calibri"/>
        <family val="2"/>
        <scheme val="minor"/>
      </rPr>
      <t xml:space="preserve"> K</t>
    </r>
    <r>
      <rPr>
        <sz val="11"/>
        <color theme="1"/>
        <rFont val="Calibri"/>
        <family val="2"/>
        <scheme val="minor"/>
      </rPr>
      <t xml:space="preserve"> </t>
    </r>
    <r>
      <rPr>
        <b/>
        <sz val="11"/>
        <color theme="1"/>
        <rFont val="Calibri"/>
        <family val="2"/>
        <scheme val="minor"/>
      </rPr>
      <t>PPM</t>
    </r>
  </si>
  <si>
    <r>
      <t xml:space="preserve">Spectrum    </t>
    </r>
    <r>
      <rPr>
        <b/>
        <sz val="11"/>
        <color theme="1"/>
        <rFont val="Calibri"/>
        <family val="2"/>
        <scheme val="minor"/>
      </rPr>
      <t>P</t>
    </r>
    <r>
      <rPr>
        <sz val="11"/>
        <color theme="1"/>
        <rFont val="Calibri"/>
        <family val="2"/>
        <scheme val="minor"/>
      </rPr>
      <t xml:space="preserve"> </t>
    </r>
    <r>
      <rPr>
        <b/>
        <sz val="11"/>
        <color theme="1"/>
        <rFont val="Calibri"/>
        <family val="2"/>
        <scheme val="minor"/>
      </rPr>
      <t>PPM</t>
    </r>
  </si>
  <si>
    <r>
      <t xml:space="preserve">Spectrum    </t>
    </r>
    <r>
      <rPr>
        <b/>
        <sz val="11"/>
        <color theme="1"/>
        <rFont val="Calibri"/>
        <family val="2"/>
        <scheme val="minor"/>
      </rPr>
      <t>K PPM</t>
    </r>
  </si>
  <si>
    <r>
      <t xml:space="preserve">Waypoint </t>
    </r>
    <r>
      <rPr>
        <b/>
        <sz val="11"/>
        <color theme="1"/>
        <rFont val="Calibri"/>
        <family val="2"/>
        <scheme val="minor"/>
      </rPr>
      <t>P</t>
    </r>
    <r>
      <rPr>
        <sz val="11"/>
        <color theme="1"/>
        <rFont val="Calibri"/>
        <family val="2"/>
        <scheme val="minor"/>
      </rPr>
      <t xml:space="preserve"> </t>
    </r>
    <r>
      <rPr>
        <b/>
        <sz val="11"/>
        <color theme="1"/>
        <rFont val="Calibri"/>
        <family val="2"/>
        <scheme val="minor"/>
      </rPr>
      <t>PPM</t>
    </r>
  </si>
  <si>
    <r>
      <t xml:space="preserve">Waypoint </t>
    </r>
    <r>
      <rPr>
        <b/>
        <sz val="11"/>
        <color theme="1"/>
        <rFont val="Calibri"/>
        <family val="2"/>
        <scheme val="minor"/>
      </rPr>
      <t>K</t>
    </r>
    <r>
      <rPr>
        <sz val="11"/>
        <color theme="1"/>
        <rFont val="Calibri"/>
        <family val="2"/>
        <scheme val="minor"/>
      </rPr>
      <t xml:space="preserve"> </t>
    </r>
    <r>
      <rPr>
        <b/>
        <sz val="11"/>
        <color theme="1"/>
        <rFont val="Calibri"/>
        <family val="2"/>
        <scheme val="minor"/>
      </rPr>
      <t>PPM</t>
    </r>
  </si>
  <si>
    <t>P or K LB/A VALUE</t>
  </si>
  <si>
    <t>P or K PPM VALUE</t>
  </si>
  <si>
    <t>Mehlich I K ppm (Pre Round)</t>
  </si>
  <si>
    <t>QUICK LINKS</t>
  </si>
  <si>
    <t>Agri-Analysis</t>
  </si>
  <si>
    <t>Agrolab</t>
  </si>
  <si>
    <t>Agsource Harris</t>
  </si>
  <si>
    <t>Brookside</t>
  </si>
  <si>
    <t>Logan</t>
  </si>
  <si>
    <t>Midwest</t>
  </si>
  <si>
    <t>Spectrum</t>
  </si>
  <si>
    <t>Virginia Tech</t>
  </si>
  <si>
    <t>Waters (GA)</t>
  </si>
  <si>
    <t>Waters (NC)</t>
  </si>
  <si>
    <t>Waypoint</t>
  </si>
  <si>
    <r>
      <t>P</t>
    </r>
    <r>
      <rPr>
        <vertAlign val="subscript"/>
        <sz val="11"/>
        <color theme="1"/>
        <rFont val="Calibri"/>
        <family val="2"/>
        <scheme val="minor"/>
      </rPr>
      <t>2</t>
    </r>
    <r>
      <rPr>
        <sz val="11"/>
        <color theme="1"/>
        <rFont val="Calibri"/>
        <family val="2"/>
        <scheme val="minor"/>
      </rPr>
      <t>O</t>
    </r>
    <r>
      <rPr>
        <vertAlign val="subscript"/>
        <sz val="11"/>
        <color theme="1"/>
        <rFont val="Calibri"/>
        <family val="2"/>
        <scheme val="minor"/>
      </rPr>
      <t>5</t>
    </r>
    <r>
      <rPr>
        <sz val="11"/>
        <color theme="1"/>
        <rFont val="Calibri"/>
        <family val="2"/>
        <scheme val="minor"/>
      </rPr>
      <t xml:space="preserve"> may be applied, plant response may or may not occur</t>
    </r>
  </si>
  <si>
    <r>
      <t>P-Saturated. No P</t>
    </r>
    <r>
      <rPr>
        <vertAlign val="subscript"/>
        <sz val="11"/>
        <color theme="1"/>
        <rFont val="Calibri"/>
        <family val="2"/>
        <scheme val="minor"/>
      </rPr>
      <t>2</t>
    </r>
    <r>
      <rPr>
        <sz val="11"/>
        <color theme="1"/>
        <rFont val="Calibri"/>
        <family val="2"/>
        <scheme val="minor"/>
      </rPr>
      <t>O</t>
    </r>
    <r>
      <rPr>
        <vertAlign val="subscript"/>
        <sz val="11"/>
        <color theme="1"/>
        <rFont val="Calibri"/>
        <family val="2"/>
        <scheme val="minor"/>
      </rPr>
      <t>5</t>
    </r>
    <r>
      <rPr>
        <sz val="11"/>
        <color theme="1"/>
        <rFont val="Calibri"/>
        <family val="2"/>
        <scheme val="minor"/>
      </rPr>
      <t xml:space="preserve"> allowed EXCEPT for damaged sports turf in the Eastern Shore, Lower Coastal Plain, and Ridge/Valley of VA (See Standards &amp; Criteria)</t>
    </r>
  </si>
  <si>
    <r>
      <t>P-Saturated. No P</t>
    </r>
    <r>
      <rPr>
        <vertAlign val="subscript"/>
        <sz val="11"/>
        <color theme="1"/>
        <rFont val="Calibri"/>
        <family val="2"/>
        <scheme val="minor"/>
      </rPr>
      <t>2</t>
    </r>
    <r>
      <rPr>
        <sz val="11"/>
        <color theme="1"/>
        <rFont val="Calibri"/>
        <family val="2"/>
        <scheme val="minor"/>
      </rPr>
      <t>O</t>
    </r>
    <r>
      <rPr>
        <vertAlign val="subscript"/>
        <sz val="11"/>
        <color theme="1"/>
        <rFont val="Calibri"/>
        <family val="2"/>
        <scheme val="minor"/>
      </rPr>
      <t>5</t>
    </r>
    <r>
      <rPr>
        <sz val="11"/>
        <color theme="1"/>
        <rFont val="Calibri"/>
        <family val="2"/>
        <scheme val="minor"/>
      </rPr>
      <t xml:space="preserve"> allowed EXCEPT for damaged sports turf in the Ridge and Valley region of VA (See Standards &amp; Criteria)</t>
    </r>
  </si>
  <si>
    <r>
      <t>K</t>
    </r>
    <r>
      <rPr>
        <vertAlign val="subscript"/>
        <sz val="11"/>
        <color theme="1"/>
        <rFont val="Calibri"/>
        <family val="2"/>
        <scheme val="minor"/>
      </rPr>
      <t>2</t>
    </r>
    <r>
      <rPr>
        <sz val="11"/>
        <color theme="1"/>
        <rFont val="Calibri"/>
        <family val="2"/>
        <scheme val="minor"/>
      </rPr>
      <t>O may be applied, plant response likely</t>
    </r>
  </si>
  <si>
    <r>
      <t>K</t>
    </r>
    <r>
      <rPr>
        <vertAlign val="subscript"/>
        <sz val="11"/>
        <color theme="1"/>
        <rFont val="Calibri"/>
        <family val="2"/>
        <scheme val="minor"/>
      </rPr>
      <t>2</t>
    </r>
    <r>
      <rPr>
        <sz val="11"/>
        <color theme="1"/>
        <rFont val="Calibri"/>
        <family val="2"/>
        <scheme val="minor"/>
      </rPr>
      <t>O may be applied, plant response may or may not occur</t>
    </r>
  </si>
  <si>
    <r>
      <t>K</t>
    </r>
    <r>
      <rPr>
        <vertAlign val="subscript"/>
        <sz val="11"/>
        <color theme="1"/>
        <rFont val="Calibri"/>
        <family val="2"/>
        <scheme val="minor"/>
      </rPr>
      <t>2</t>
    </r>
    <r>
      <rPr>
        <sz val="11"/>
        <color theme="1"/>
        <rFont val="Calibri"/>
        <family val="2"/>
        <scheme val="minor"/>
      </rPr>
      <t xml:space="preserve">O may be applied, plant response not expected </t>
    </r>
  </si>
  <si>
    <r>
      <t>K</t>
    </r>
    <r>
      <rPr>
        <vertAlign val="subscript"/>
        <sz val="11"/>
        <color theme="1"/>
        <rFont val="Calibri"/>
        <family val="2"/>
        <scheme val="minor"/>
      </rPr>
      <t>2</t>
    </r>
    <r>
      <rPr>
        <sz val="11"/>
        <color theme="1"/>
        <rFont val="Calibri"/>
        <family val="2"/>
        <scheme val="minor"/>
      </rPr>
      <t>O not recommended</t>
    </r>
  </si>
  <si>
    <t>A&amp;L Great Lakes</t>
  </si>
  <si>
    <r>
      <t xml:space="preserve">A&amp;L Great Lakes         </t>
    </r>
    <r>
      <rPr>
        <b/>
        <sz val="11"/>
        <color theme="1"/>
        <rFont val="Calibri"/>
        <family val="2"/>
        <scheme val="minor"/>
      </rPr>
      <t xml:space="preserve"> K PPM</t>
    </r>
  </si>
  <si>
    <t>Waters MIII PPM</t>
  </si>
  <si>
    <r>
      <t>Established Turf Annual P</t>
    </r>
    <r>
      <rPr>
        <vertAlign val="subscript"/>
        <sz val="11"/>
        <color theme="1"/>
        <rFont val="Calibri"/>
        <family val="2"/>
        <scheme val="minor"/>
      </rPr>
      <t>2</t>
    </r>
    <r>
      <rPr>
        <sz val="11"/>
        <color theme="1"/>
        <rFont val="Calibri"/>
        <family val="2"/>
        <scheme val="minor"/>
      </rPr>
      <t>O</t>
    </r>
    <r>
      <rPr>
        <vertAlign val="subscript"/>
        <sz val="11"/>
        <color theme="1"/>
        <rFont val="Calibri"/>
        <family val="2"/>
        <scheme val="minor"/>
      </rPr>
      <t>5</t>
    </r>
    <r>
      <rPr>
        <sz val="11"/>
        <color theme="1"/>
        <rFont val="Calibri"/>
        <family val="2"/>
        <scheme val="minor"/>
      </rPr>
      <t xml:space="preserve"> Rec. (LB/1000ft</t>
    </r>
    <r>
      <rPr>
        <vertAlign val="superscript"/>
        <sz val="11"/>
        <color theme="1"/>
        <rFont val="Calibri"/>
        <family val="2"/>
        <scheme val="minor"/>
      </rPr>
      <t>2</t>
    </r>
    <r>
      <rPr>
        <sz val="11"/>
        <color theme="1"/>
        <rFont val="Calibri"/>
        <family val="2"/>
        <scheme val="minor"/>
      </rPr>
      <t>)</t>
    </r>
  </si>
  <si>
    <r>
      <t>Established Turf Annual P</t>
    </r>
    <r>
      <rPr>
        <vertAlign val="subscript"/>
        <sz val="11"/>
        <color theme="1"/>
        <rFont val="Calibri"/>
        <family val="2"/>
        <scheme val="minor"/>
      </rPr>
      <t>2</t>
    </r>
    <r>
      <rPr>
        <sz val="11"/>
        <color theme="1"/>
        <rFont val="Calibri"/>
        <family val="2"/>
        <scheme val="minor"/>
      </rPr>
      <t>O</t>
    </r>
    <r>
      <rPr>
        <vertAlign val="subscript"/>
        <sz val="11"/>
        <color theme="1"/>
        <rFont val="Calibri"/>
        <family val="2"/>
        <scheme val="minor"/>
      </rPr>
      <t xml:space="preserve">5 </t>
    </r>
    <r>
      <rPr>
        <sz val="11"/>
        <color theme="1"/>
        <rFont val="Calibri"/>
        <family val="2"/>
        <scheme val="minor"/>
      </rPr>
      <t>Rec. (LB/A)</t>
    </r>
  </si>
  <si>
    <r>
      <t>Established Turf Annual K</t>
    </r>
    <r>
      <rPr>
        <vertAlign val="subscript"/>
        <sz val="11"/>
        <color theme="1"/>
        <rFont val="Calibri"/>
        <family val="2"/>
        <scheme val="minor"/>
      </rPr>
      <t>2</t>
    </r>
    <r>
      <rPr>
        <sz val="11"/>
        <color theme="1"/>
        <rFont val="Calibri"/>
        <family val="2"/>
        <scheme val="minor"/>
      </rPr>
      <t>O Rec. (LB/1000ft</t>
    </r>
    <r>
      <rPr>
        <vertAlign val="superscript"/>
        <sz val="11"/>
        <color theme="1"/>
        <rFont val="Calibri"/>
        <family val="2"/>
        <scheme val="minor"/>
      </rPr>
      <t>2</t>
    </r>
    <r>
      <rPr>
        <sz val="11"/>
        <color theme="1"/>
        <rFont val="Calibri"/>
        <family val="2"/>
        <scheme val="minor"/>
      </rPr>
      <t>)</t>
    </r>
  </si>
  <si>
    <r>
      <t>Established Turf Annual K</t>
    </r>
    <r>
      <rPr>
        <vertAlign val="subscript"/>
        <sz val="11"/>
        <color theme="1"/>
        <rFont val="Calibri"/>
        <family val="2"/>
        <scheme val="minor"/>
      </rPr>
      <t>2</t>
    </r>
    <r>
      <rPr>
        <sz val="11"/>
        <color theme="1"/>
        <rFont val="Calibri"/>
        <family val="2"/>
        <scheme val="minor"/>
      </rPr>
      <t>O</t>
    </r>
    <r>
      <rPr>
        <vertAlign val="subscript"/>
        <sz val="11"/>
        <color theme="1"/>
        <rFont val="Calibri"/>
        <family val="2"/>
        <scheme val="minor"/>
      </rPr>
      <t xml:space="preserve"> </t>
    </r>
    <r>
      <rPr>
        <sz val="11"/>
        <color theme="1"/>
        <rFont val="Calibri"/>
        <family val="2"/>
        <scheme val="minor"/>
      </rPr>
      <t>Rec. (LB/A)</t>
    </r>
  </si>
  <si>
    <r>
      <t xml:space="preserve">A&amp;L Great Lakes          </t>
    </r>
    <r>
      <rPr>
        <b/>
        <sz val="11"/>
        <color theme="1"/>
        <rFont val="Calibri"/>
        <family val="2"/>
        <scheme val="minor"/>
      </rPr>
      <t>P PPM</t>
    </r>
  </si>
  <si>
    <t xml:space="preserve">Mehlich I    P PPM </t>
  </si>
  <si>
    <r>
      <t xml:space="preserve">AgSource   </t>
    </r>
    <r>
      <rPr>
        <b/>
        <sz val="11"/>
        <color theme="1"/>
        <rFont val="Calibri"/>
        <family val="2"/>
        <scheme val="minor"/>
      </rPr>
      <t>K</t>
    </r>
    <r>
      <rPr>
        <sz val="11"/>
        <color theme="1"/>
        <rFont val="Calibri"/>
        <family val="2"/>
        <scheme val="minor"/>
      </rPr>
      <t xml:space="preserve"> </t>
    </r>
    <r>
      <rPr>
        <b/>
        <sz val="11"/>
        <color theme="1"/>
        <rFont val="Calibri"/>
        <family val="2"/>
        <scheme val="minor"/>
      </rPr>
      <t>PPM</t>
    </r>
  </si>
  <si>
    <t xml:space="preserve">Mehlich I   K PPM </t>
  </si>
  <si>
    <r>
      <t xml:space="preserve">Agrolab      </t>
    </r>
    <r>
      <rPr>
        <b/>
        <sz val="11"/>
        <color theme="1"/>
        <rFont val="Calibri"/>
        <family val="2"/>
        <scheme val="minor"/>
      </rPr>
      <t>P  PPM</t>
    </r>
  </si>
  <si>
    <r>
      <t xml:space="preserve">Agrolab      </t>
    </r>
    <r>
      <rPr>
        <b/>
        <sz val="11"/>
        <color theme="1"/>
        <rFont val="Calibri"/>
        <family val="2"/>
        <scheme val="minor"/>
      </rPr>
      <t xml:space="preserve">K  PPM </t>
    </r>
    <r>
      <rPr>
        <sz val="11"/>
        <color theme="1"/>
        <rFont val="Calibri"/>
        <family val="2"/>
        <scheme val="minor"/>
      </rPr>
      <t xml:space="preserve"> </t>
    </r>
  </si>
  <si>
    <r>
      <t xml:space="preserve">Logan Labs    </t>
    </r>
    <r>
      <rPr>
        <b/>
        <sz val="11"/>
        <color theme="1"/>
        <rFont val="Calibri"/>
        <family val="2"/>
        <scheme val="minor"/>
      </rPr>
      <t>P</t>
    </r>
    <r>
      <rPr>
        <b/>
        <vertAlign val="subscript"/>
        <sz val="11"/>
        <color theme="1"/>
        <rFont val="Calibri"/>
        <family val="2"/>
        <scheme val="minor"/>
      </rPr>
      <t>2</t>
    </r>
    <r>
      <rPr>
        <b/>
        <sz val="11"/>
        <color theme="1"/>
        <rFont val="Calibri"/>
        <family val="2"/>
        <scheme val="minor"/>
      </rPr>
      <t>O</t>
    </r>
    <r>
      <rPr>
        <b/>
        <vertAlign val="subscript"/>
        <sz val="11"/>
        <color theme="1"/>
        <rFont val="Calibri"/>
        <family val="2"/>
        <scheme val="minor"/>
      </rPr>
      <t>5</t>
    </r>
    <r>
      <rPr>
        <sz val="11"/>
        <color theme="1"/>
        <rFont val="Calibri"/>
        <family val="2"/>
        <scheme val="minor"/>
      </rPr>
      <t xml:space="preserve"> </t>
    </r>
    <r>
      <rPr>
        <b/>
        <sz val="11"/>
        <color theme="1"/>
        <rFont val="Calibri"/>
        <family val="2"/>
        <scheme val="minor"/>
      </rPr>
      <t>LB/A</t>
    </r>
  </si>
  <si>
    <r>
      <t xml:space="preserve">Logan Labs             </t>
    </r>
    <r>
      <rPr>
        <b/>
        <sz val="11"/>
        <color theme="1"/>
        <rFont val="Calibri"/>
        <family val="2"/>
        <scheme val="minor"/>
      </rPr>
      <t>K</t>
    </r>
    <r>
      <rPr>
        <sz val="11"/>
        <color theme="1"/>
        <rFont val="Calibri"/>
        <family val="2"/>
        <scheme val="minor"/>
      </rPr>
      <t xml:space="preserve"> LB</t>
    </r>
    <r>
      <rPr>
        <b/>
        <sz val="11"/>
        <color theme="1"/>
        <rFont val="Calibri"/>
        <family val="2"/>
        <scheme val="minor"/>
      </rPr>
      <t>/A</t>
    </r>
  </si>
  <si>
    <r>
      <t xml:space="preserve">Virginia Tech         </t>
    </r>
    <r>
      <rPr>
        <b/>
        <sz val="11"/>
        <color theme="1"/>
        <rFont val="Calibri"/>
        <family val="2"/>
        <scheme val="minor"/>
      </rPr>
      <t>P LB/A</t>
    </r>
  </si>
  <si>
    <r>
      <t xml:space="preserve">Virginia Tech       </t>
    </r>
    <r>
      <rPr>
        <b/>
        <sz val="11"/>
        <color theme="1"/>
        <rFont val="Calibri"/>
        <family val="2"/>
        <scheme val="minor"/>
      </rPr>
      <t>K</t>
    </r>
    <r>
      <rPr>
        <sz val="11"/>
        <color theme="1"/>
        <rFont val="Calibri"/>
        <family val="2"/>
        <scheme val="minor"/>
      </rPr>
      <t xml:space="preserve"> </t>
    </r>
    <r>
      <rPr>
        <b/>
        <sz val="11"/>
        <color theme="1"/>
        <rFont val="Calibri"/>
        <family val="2"/>
        <scheme val="minor"/>
      </rPr>
      <t>LB/A</t>
    </r>
  </si>
  <si>
    <r>
      <t xml:space="preserve">Waters      </t>
    </r>
    <r>
      <rPr>
        <b/>
        <sz val="11"/>
        <color theme="1"/>
        <rFont val="Calibri"/>
        <family val="2"/>
        <scheme val="minor"/>
      </rPr>
      <t>P</t>
    </r>
    <r>
      <rPr>
        <sz val="11"/>
        <color theme="1"/>
        <rFont val="Calibri"/>
        <family val="2"/>
        <scheme val="minor"/>
      </rPr>
      <t xml:space="preserve">  </t>
    </r>
    <r>
      <rPr>
        <b/>
        <sz val="11"/>
        <color theme="1"/>
        <rFont val="Calibri"/>
        <family val="2"/>
        <scheme val="minor"/>
      </rPr>
      <t>LB/A</t>
    </r>
  </si>
  <si>
    <r>
      <t xml:space="preserve">Waters  </t>
    </r>
    <r>
      <rPr>
        <b/>
        <sz val="11"/>
        <color theme="1"/>
        <rFont val="Calibri"/>
        <family val="2"/>
        <scheme val="minor"/>
      </rPr>
      <t>K</t>
    </r>
    <r>
      <rPr>
        <sz val="11"/>
        <color theme="1"/>
        <rFont val="Calibri"/>
        <family val="2"/>
        <scheme val="minor"/>
      </rPr>
      <t xml:space="preserve"> </t>
    </r>
    <r>
      <rPr>
        <b/>
        <sz val="11"/>
        <color theme="1"/>
        <rFont val="Calibri"/>
        <family val="2"/>
        <scheme val="minor"/>
      </rPr>
      <t>LB/A</t>
    </r>
  </si>
  <si>
    <r>
      <t xml:space="preserve">Waters     </t>
    </r>
    <r>
      <rPr>
        <b/>
        <sz val="11"/>
        <color theme="1"/>
        <rFont val="Calibri"/>
        <family val="2"/>
        <scheme val="minor"/>
      </rPr>
      <t>K LB/A</t>
    </r>
  </si>
  <si>
    <r>
      <t xml:space="preserve">Waters      </t>
    </r>
    <r>
      <rPr>
        <b/>
        <sz val="11"/>
        <color theme="1"/>
        <rFont val="Calibri"/>
        <family val="2"/>
        <scheme val="minor"/>
      </rPr>
      <t>P</t>
    </r>
    <r>
      <rPr>
        <sz val="11"/>
        <color theme="1"/>
        <rFont val="Calibri"/>
        <family val="2"/>
        <scheme val="minor"/>
      </rPr>
      <t xml:space="preserve"> </t>
    </r>
    <r>
      <rPr>
        <b/>
        <sz val="11"/>
        <color theme="1"/>
        <rFont val="Calibri"/>
        <family val="2"/>
        <scheme val="minor"/>
      </rPr>
      <t>LB/A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</si>
</sst>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vertAlign val="subscript"/>
      <sz val="11"/>
      <color theme="1"/>
      <name val="Calibri"/>
      <family val="2"/>
      <scheme val="minor"/>
    </font>
    <font>
      <vertAlign val="superscript"/>
      <sz val="11"/>
      <color theme="1"/>
      <name val="Calibri"/>
      <family val="2"/>
      <scheme val="minor"/>
    </font>
    <font>
      <sz val="10"/>
      <color theme="1"/>
      <name val="Calibri"/>
      <family val="2"/>
      <scheme val="minor"/>
    </font>
    <font>
      <b/>
      <vertAlign val="subscript"/>
      <sz val="11"/>
      <color theme="1"/>
      <name val="Calibri"/>
      <family val="2"/>
      <scheme val="minor"/>
    </font>
    <font>
      <u/>
      <sz val="11"/>
      <color theme="1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4" tint="0.79998168889431442"/>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s>
  <cellStyleXfs count="2">
    <xf numFmtId="0" fontId="0" fillId="0" borderId="0"/>
    <xf numFmtId="0" fontId="6" fillId="0" borderId="0" applyNumberFormat="0" applyFill="0" applyBorder="0" applyAlignment="0" applyProtection="0"/>
  </cellStyleXfs>
  <cellXfs count="50">
    <xf numFmtId="0" fontId="0" fillId="0" borderId="0" xfId="0"/>
    <xf numFmtId="0" fontId="0" fillId="2" borderId="1" xfId="0" applyFill="1" applyBorder="1"/>
    <xf numFmtId="0" fontId="0" fillId="0" borderId="1" xfId="0" applyBorder="1" applyProtection="1">
      <protection locked="0"/>
    </xf>
    <xf numFmtId="0" fontId="0" fillId="0" borderId="0" xfId="0" applyAlignment="1">
      <alignment horizontal="center"/>
    </xf>
    <xf numFmtId="0" fontId="0" fillId="0" borderId="1" xfId="0" applyBorder="1" applyAlignment="1">
      <alignment horizontal="center"/>
    </xf>
    <xf numFmtId="1" fontId="0" fillId="0" borderId="0" xfId="0" applyNumberFormat="1"/>
    <xf numFmtId="0" fontId="0" fillId="3" borderId="1" xfId="0" applyFill="1" applyBorder="1" applyAlignment="1">
      <alignment horizontal="center" wrapText="1"/>
    </xf>
    <xf numFmtId="0" fontId="0" fillId="4" borderId="1" xfId="0" applyFill="1" applyBorder="1" applyAlignment="1">
      <alignment horizontal="center" wrapText="1"/>
    </xf>
    <xf numFmtId="0" fontId="0" fillId="0" borderId="0" xfId="0" applyAlignment="1">
      <alignment horizontal="right"/>
    </xf>
    <xf numFmtId="0" fontId="0" fillId="0" borderId="0" xfId="0" applyFill="1" applyAlignment="1">
      <alignment horizontal="center"/>
    </xf>
    <xf numFmtId="0" fontId="0" fillId="3" borderId="2" xfId="0" applyFill="1" applyBorder="1" applyAlignment="1">
      <alignment horizontal="center" wrapText="1"/>
    </xf>
    <xf numFmtId="0" fontId="0" fillId="5" borderId="1" xfId="0" applyFill="1" applyBorder="1" applyAlignment="1">
      <alignment horizontal="center"/>
    </xf>
    <xf numFmtId="0" fontId="0" fillId="4" borderId="1" xfId="0" applyFill="1" applyBorder="1" applyAlignment="1">
      <alignment horizontal="center"/>
    </xf>
    <xf numFmtId="0" fontId="0" fillId="4" borderId="2" xfId="0" applyFill="1" applyBorder="1" applyAlignment="1">
      <alignment horizontal="center" wrapText="1"/>
    </xf>
    <xf numFmtId="0" fontId="4" fillId="0" borderId="1" xfId="0" applyFont="1" applyFill="1" applyBorder="1" applyAlignment="1">
      <alignment horizontal="center" wrapText="1"/>
    </xf>
    <xf numFmtId="0" fontId="4" fillId="5" borderId="1" xfId="0" applyFont="1" applyFill="1" applyBorder="1" applyAlignment="1">
      <alignment horizontal="center" wrapText="1"/>
    </xf>
    <xf numFmtId="0" fontId="0" fillId="0" borderId="2" xfId="0" applyBorder="1" applyAlignment="1">
      <alignment horizontal="center"/>
    </xf>
    <xf numFmtId="0" fontId="0" fillId="5" borderId="2" xfId="0" applyFill="1" applyBorder="1" applyAlignment="1">
      <alignment horizontal="center"/>
    </xf>
    <xf numFmtId="0" fontId="0" fillId="4" borderId="2" xfId="0" applyFill="1" applyBorder="1" applyAlignment="1">
      <alignment horizontal="center"/>
    </xf>
    <xf numFmtId="0" fontId="4" fillId="0" borderId="1" xfId="0" applyFont="1" applyBorder="1" applyAlignment="1">
      <alignment horizontal="center" wrapText="1"/>
    </xf>
    <xf numFmtId="0" fontId="4" fillId="4" borderId="1" xfId="0" applyFont="1" applyFill="1" applyBorder="1" applyAlignment="1">
      <alignment horizontal="center" wrapText="1"/>
    </xf>
    <xf numFmtId="0" fontId="1" fillId="3" borderId="1" xfId="0" applyFont="1" applyFill="1" applyBorder="1" applyAlignment="1">
      <alignment horizontal="center" wrapText="1"/>
    </xf>
    <xf numFmtId="0" fontId="0" fillId="6" borderId="3" xfId="0" applyFill="1" applyBorder="1" applyAlignment="1">
      <alignment horizontal="center" wrapText="1"/>
    </xf>
    <xf numFmtId="0" fontId="1" fillId="6" borderId="1" xfId="0" applyFont="1" applyFill="1" applyBorder="1" applyAlignment="1">
      <alignment horizontal="center" wrapText="1"/>
    </xf>
    <xf numFmtId="0" fontId="0" fillId="0" borderId="4" xfId="0" applyBorder="1" applyAlignment="1" applyProtection="1">
      <alignment horizontal="center"/>
      <protection locked="0"/>
    </xf>
    <xf numFmtId="0" fontId="0" fillId="5" borderId="4" xfId="0" applyFill="1" applyBorder="1" applyAlignment="1" applyProtection="1">
      <alignment horizontal="center"/>
      <protection locked="0"/>
    </xf>
    <xf numFmtId="0" fontId="0" fillId="4" borderId="4" xfId="0" applyFill="1" applyBorder="1" applyAlignment="1" applyProtection="1">
      <alignment horizontal="center"/>
      <protection locked="0"/>
    </xf>
    <xf numFmtId="0" fontId="0" fillId="5" borderId="5" xfId="0" applyFill="1" applyBorder="1" applyAlignment="1" applyProtection="1">
      <alignment horizontal="center"/>
      <protection locked="0"/>
    </xf>
    <xf numFmtId="0" fontId="0" fillId="4" borderId="5" xfId="0" applyFill="1" applyBorder="1" applyAlignment="1" applyProtection="1">
      <alignment horizontal="center"/>
      <protection locked="0"/>
    </xf>
    <xf numFmtId="0" fontId="0" fillId="0" borderId="0" xfId="0" applyAlignment="1"/>
    <xf numFmtId="0" fontId="1" fillId="6" borderId="6" xfId="0" applyFont="1" applyFill="1" applyBorder="1" applyAlignment="1">
      <alignment horizontal="center"/>
    </xf>
    <xf numFmtId="0" fontId="6" fillId="5" borderId="8" xfId="1" applyFill="1" applyBorder="1" applyAlignment="1">
      <alignment horizontal="center"/>
    </xf>
    <xf numFmtId="0" fontId="6" fillId="8" borderId="8" xfId="1" applyFill="1" applyBorder="1" applyAlignment="1">
      <alignment horizontal="center"/>
    </xf>
    <xf numFmtId="0" fontId="6" fillId="9" borderId="8" xfId="1" applyFill="1" applyBorder="1" applyAlignment="1">
      <alignment horizontal="center"/>
    </xf>
    <xf numFmtId="0" fontId="6" fillId="10" borderId="8" xfId="1" applyFill="1" applyBorder="1" applyAlignment="1">
      <alignment horizontal="center"/>
    </xf>
    <xf numFmtId="0" fontId="6" fillId="11" borderId="8" xfId="1" applyFill="1" applyBorder="1" applyAlignment="1">
      <alignment horizontal="center"/>
    </xf>
    <xf numFmtId="0" fontId="6" fillId="7" borderId="8" xfId="1" applyFill="1" applyBorder="1" applyAlignment="1">
      <alignment horizontal="center"/>
    </xf>
    <xf numFmtId="0" fontId="6" fillId="12" borderId="8" xfId="1" applyFill="1" applyBorder="1" applyAlignment="1">
      <alignment horizontal="center"/>
    </xf>
    <xf numFmtId="0" fontId="6" fillId="10" borderId="9" xfId="1" applyFill="1" applyBorder="1" applyAlignment="1">
      <alignment horizontal="center"/>
    </xf>
    <xf numFmtId="0" fontId="6" fillId="5" borderId="7" xfId="1" applyFill="1" applyBorder="1" applyAlignment="1">
      <alignment horizontal="center"/>
    </xf>
    <xf numFmtId="0" fontId="6" fillId="5" borderId="8" xfId="1" applyFill="1" applyBorder="1"/>
    <xf numFmtId="0" fontId="0" fillId="6" borderId="10" xfId="0" applyFill="1" applyBorder="1" applyAlignment="1">
      <alignment horizontal="center" wrapText="1"/>
    </xf>
    <xf numFmtId="0" fontId="0" fillId="0" borderId="11" xfId="0" applyBorder="1" applyAlignment="1" applyProtection="1">
      <alignment horizontal="center"/>
      <protection locked="0"/>
    </xf>
    <xf numFmtId="0" fontId="0" fillId="5" borderId="11" xfId="0" applyFill="1" applyBorder="1" applyAlignment="1" applyProtection="1">
      <alignment horizontal="center"/>
      <protection locked="0"/>
    </xf>
    <xf numFmtId="0" fontId="0" fillId="5" borderId="12" xfId="0" applyFill="1" applyBorder="1" applyAlignment="1" applyProtection="1">
      <alignment horizontal="center"/>
      <protection locked="0"/>
    </xf>
    <xf numFmtId="0" fontId="0" fillId="0" borderId="1" xfId="0" applyBorder="1" applyAlignment="1" applyProtection="1">
      <alignment horizontal="center"/>
      <protection locked="0"/>
    </xf>
    <xf numFmtId="0" fontId="0" fillId="5" borderId="1" xfId="0" applyFill="1" applyBorder="1" applyAlignment="1" applyProtection="1">
      <alignment horizontal="center"/>
      <protection locked="0"/>
    </xf>
    <xf numFmtId="0" fontId="1" fillId="3" borderId="1" xfId="0" applyFont="1" applyFill="1" applyBorder="1" applyAlignment="1">
      <alignment horizontal="center"/>
    </xf>
    <xf numFmtId="0" fontId="1" fillId="4" borderId="1" xfId="0" applyFont="1" applyFill="1" applyBorder="1" applyAlignment="1">
      <alignment horizontal="center"/>
    </xf>
    <xf numFmtId="0" fontId="0" fillId="6" borderId="3" xfId="0" applyFont="1" applyFill="1" applyBorder="1" applyAlignment="1">
      <alignment horizontal="center" wrapText="1"/>
    </xf>
  </cellXfs>
  <cellStyles count="2">
    <cellStyle name="Hyperlink" xfId="1" builtinId="8"/>
    <cellStyle name="Normal" xfId="0" builtinId="0"/>
  </cellStyles>
  <dxfs count="1314">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9" tint="0.59996337778862885"/>
      </font>
    </dxf>
    <dxf>
      <font>
        <color theme="0"/>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0</xdr:colOff>
      <xdr:row>64</xdr:row>
      <xdr:rowOff>79513</xdr:rowOff>
    </xdr:to>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0" y="0"/>
          <a:ext cx="10270435" cy="11973339"/>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US" sz="1100" b="1">
            <a:solidFill>
              <a:schemeClr val="tx1"/>
            </a:solidFill>
          </a:endParaRPr>
        </a:p>
        <a:p>
          <a:pPr algn="ctr"/>
          <a:endParaRPr lang="en-US" sz="1100" b="1">
            <a:solidFill>
              <a:schemeClr val="tx1"/>
            </a:solidFill>
          </a:endParaRPr>
        </a:p>
        <a:p>
          <a:pPr algn="ctr"/>
          <a:endParaRPr lang="en-US" sz="1100" b="1">
            <a:solidFill>
              <a:schemeClr val="tx1"/>
            </a:solidFill>
          </a:endParaRPr>
        </a:p>
        <a:p>
          <a:pPr algn="ctr"/>
          <a:endParaRPr lang="en-US" sz="1100" b="1">
            <a:solidFill>
              <a:schemeClr val="tx1"/>
            </a:solidFill>
          </a:endParaRPr>
        </a:p>
        <a:p>
          <a:pPr algn="ctr"/>
          <a:r>
            <a:rPr lang="en-US" sz="1100" b="1">
              <a:solidFill>
                <a:schemeClr val="tx1"/>
              </a:solidFill>
            </a:rPr>
            <a:t>A Spreadsheet-Based Soil Test Converter for Turfgrass Professionals and Nutrient Management Planning in Virginia (SPES-60A)</a:t>
          </a:r>
        </a:p>
        <a:p>
          <a:pPr algn="ctr"/>
          <a:endParaRPr lang="en-US" sz="1100" b="1">
            <a:solidFill>
              <a:schemeClr val="tx1"/>
            </a:solidFill>
          </a:endParaRPr>
        </a:p>
        <a:p>
          <a:pPr algn="ctr"/>
          <a:r>
            <a:rPr lang="en-US" sz="1100" b="1">
              <a:solidFill>
                <a:schemeClr val="tx1"/>
              </a:solidFill>
            </a:rPr>
            <a:t>WELCOME!</a:t>
          </a:r>
        </a:p>
        <a:p>
          <a:pPr algn="ctr"/>
          <a:endParaRPr lang="en-US" sz="1100" b="1">
            <a:solidFill>
              <a:schemeClr val="tx1"/>
            </a:solidFill>
          </a:endParaRPr>
        </a:p>
        <a:p>
          <a:pPr algn="l"/>
          <a:r>
            <a:rPr lang="en-US" sz="1100">
              <a:solidFill>
                <a:schemeClr val="tx1"/>
              </a:solidFill>
            </a:rPr>
            <a:t>This workbook is intended to simplify soil test conversions in the Commonwealth of Virginia. Certified fertilizer applicators and nutrient management planners are required to follow the Virginia Nutrient Management Standards and Criteria developed by the Virginia Department of Conservation and Recreation (DCR). Anyone can use this calculator to convert soil test results and obtain phosphate/potash</a:t>
          </a:r>
          <a:r>
            <a:rPr lang="en-US" sz="1100" baseline="0">
              <a:solidFill>
                <a:schemeClr val="tx1"/>
              </a:solidFill>
            </a:rPr>
            <a:t> </a:t>
          </a:r>
          <a:r>
            <a:rPr lang="en-US" sz="1100">
              <a:solidFill>
                <a:schemeClr val="tx1"/>
              </a:solidFill>
            </a:rPr>
            <a:t>recommendations for established turf based on the Standards and Criteria. The formulas and conversions in this workbook are based on the Virginia Nutrient Management Standards and Criteria, revised July 2014, and the "DCR Approved Soil Testing Lab" document on</a:t>
          </a:r>
          <a:r>
            <a:rPr lang="en-US" sz="1100" baseline="0">
              <a:solidFill>
                <a:schemeClr val="tx1"/>
              </a:solidFill>
            </a:rPr>
            <a:t> DCR's website</a:t>
          </a:r>
          <a:r>
            <a:rPr lang="en-US" sz="1100">
              <a:solidFill>
                <a:schemeClr val="tx1"/>
              </a:solidFill>
            </a:rPr>
            <a:t>. The DCR may update the Standards and Criteria in the future. A copy of this document can be found in the Nutrient Management section under the Soil and Water Conservation section of the page at www.dcr.virginia.gov. If a newer version of the Standards and Criteria has been released, please check the calculations by hand, using the equations in the new document to make sure that the conversions and fertility recommendations suggested by this calculator are still accurate. This workbook was developed using Excel 2013. Some visual formatting or functionality may not be available with earlier or Mac versions of Excel. </a:t>
          </a:r>
        </a:p>
        <a:p>
          <a:pPr algn="l"/>
          <a:endParaRPr lang="en-US" sz="1100">
            <a:solidFill>
              <a:schemeClr val="tx1"/>
            </a:solidFill>
          </a:endParaRPr>
        </a:p>
        <a:p>
          <a:pPr algn="l"/>
          <a:r>
            <a:rPr lang="en-US" sz="1100">
              <a:solidFill>
                <a:schemeClr val="tx1"/>
              </a:solidFill>
            </a:rPr>
            <a:t>Before submitting soil samples for analysis, make sure that the soil testing lab is approved by DCR. Please contact the department or visit the website described above for a list of currently approved labs. Check the address of the lab because companies could have multiple locations. Only the Mehlich I or Mehlich III extraction procedure may be used to determine phosphorus</a:t>
          </a:r>
          <a:r>
            <a:rPr lang="en-US" sz="1100" baseline="0">
              <a:solidFill>
                <a:schemeClr val="tx1"/>
              </a:solidFill>
            </a:rPr>
            <a:t> (P)</a:t>
          </a:r>
          <a:r>
            <a:rPr lang="en-US" sz="1100">
              <a:solidFill>
                <a:schemeClr val="tx1"/>
              </a:solidFill>
            </a:rPr>
            <a:t> levels and recommendations. </a:t>
          </a:r>
        </a:p>
        <a:p>
          <a:pPr algn="l"/>
          <a:endParaRPr lang="en-US" sz="1100">
            <a:solidFill>
              <a:schemeClr val="tx1"/>
            </a:solidFill>
          </a:endParaRPr>
        </a:p>
        <a:p>
          <a:pPr algn="l"/>
          <a:r>
            <a:rPr lang="en-US" sz="1100">
              <a:solidFill>
                <a:schemeClr val="tx1"/>
              </a:solidFill>
            </a:rPr>
            <a:t>This workbook was developed using the Virginia Department of Conservation and Recreation's list of approved soil testing labs as of August 2018. This workbook currently supports soil tests from</a:t>
          </a:r>
          <a:r>
            <a:rPr lang="en-US" sz="1100" baseline="0">
              <a:solidFill>
                <a:schemeClr val="tx1"/>
              </a:solidFill>
            </a:rPr>
            <a:t> the following labs:</a:t>
          </a:r>
          <a:endParaRPr lang="en-US" sz="1100">
            <a:solidFill>
              <a:schemeClr val="tx1"/>
            </a:solidFill>
          </a:endParaRPr>
        </a:p>
        <a:p>
          <a:pPr algn="l"/>
          <a:endParaRPr lang="en-US" sz="1100">
            <a:solidFill>
              <a:schemeClr val="tx1"/>
            </a:solidFill>
          </a:endParaRPr>
        </a:p>
        <a:p>
          <a:pPr algn="l"/>
          <a:r>
            <a:rPr lang="en-US" sz="1100">
              <a:solidFill>
                <a:schemeClr val="tx1"/>
              </a:solidFill>
            </a:rPr>
            <a:t>1. Agri-Analysis Testing Laboratory (Leola, PA)		7.</a:t>
          </a:r>
          <a:r>
            <a:rPr lang="en-US" sz="1100" baseline="0">
              <a:solidFill>
                <a:schemeClr val="tx1"/>
              </a:solidFill>
            </a:rPr>
            <a:t> </a:t>
          </a:r>
          <a:r>
            <a:rPr lang="en-US" sz="1100">
              <a:solidFill>
                <a:schemeClr val="tx1"/>
              </a:solidFill>
            </a:rPr>
            <a:t>Midwest Laboratories (Omaha, NE)</a:t>
          </a:r>
        </a:p>
        <a:p>
          <a:pPr algn="l"/>
          <a:r>
            <a:rPr lang="en-US" sz="1100">
              <a:solidFill>
                <a:schemeClr val="tx1"/>
              </a:solidFill>
            </a:rPr>
            <a:t>2. Agrolab Inc. (Harrington, DE)			8.</a:t>
          </a:r>
          <a:r>
            <a:rPr lang="en-US" sz="1100" baseline="0">
              <a:solidFill>
                <a:schemeClr val="tx1"/>
              </a:solidFill>
            </a:rPr>
            <a:t> </a:t>
          </a:r>
          <a:r>
            <a:rPr lang="en-US" sz="1100">
              <a:solidFill>
                <a:schemeClr val="tx1"/>
              </a:solidFill>
            </a:rPr>
            <a:t>Spectrum Analytic (Washington Court</a:t>
          </a:r>
          <a:r>
            <a:rPr lang="en-US" sz="1100" baseline="0">
              <a:solidFill>
                <a:schemeClr val="tx1"/>
              </a:solidFill>
            </a:rPr>
            <a:t> </a:t>
          </a:r>
          <a:r>
            <a:rPr lang="en-US" sz="1100">
              <a:solidFill>
                <a:schemeClr val="tx1"/>
              </a:solidFill>
            </a:rPr>
            <a:t>House, OH)</a:t>
          </a:r>
        </a:p>
        <a:p>
          <a:pPr algn="l"/>
          <a:r>
            <a:rPr lang="en-US" sz="1100">
              <a:solidFill>
                <a:schemeClr val="tx1"/>
              </a:solidFill>
            </a:rPr>
            <a:t>3. AgSource Harris Laboratories (Lincoln, NE)		9.</a:t>
          </a:r>
          <a:r>
            <a:rPr lang="en-US" sz="1100" baseline="0">
              <a:solidFill>
                <a:schemeClr val="tx1"/>
              </a:solidFill>
            </a:rPr>
            <a:t> </a:t>
          </a:r>
          <a:r>
            <a:rPr lang="en-US" sz="1100">
              <a:solidFill>
                <a:schemeClr val="tx1"/>
              </a:solidFill>
            </a:rPr>
            <a:t>Virginia Tech (Blacksburg, VA)</a:t>
          </a:r>
        </a:p>
        <a:p>
          <a:pPr algn="l"/>
          <a:r>
            <a:rPr lang="en-US" sz="1100">
              <a:solidFill>
                <a:schemeClr val="tx1"/>
              </a:solidFill>
            </a:rPr>
            <a:t>4. A&amp;L Great Lakes Laboratory Inc. (Fort</a:t>
          </a:r>
          <a:r>
            <a:rPr lang="en-US" sz="1100" baseline="0">
              <a:solidFill>
                <a:schemeClr val="tx1"/>
              </a:solidFill>
            </a:rPr>
            <a:t> Wayne, IN)</a:t>
          </a:r>
          <a:r>
            <a:rPr lang="en-US" sz="1100">
              <a:solidFill>
                <a:schemeClr val="tx1"/>
              </a:solidFill>
            </a:rPr>
            <a:t>	10. Waters Agricultural Lab (Camilla, GA)	</a:t>
          </a:r>
        </a:p>
        <a:p>
          <a:pPr algn="l"/>
          <a:r>
            <a:rPr lang="en-US" sz="1100">
              <a:solidFill>
                <a:schemeClr val="tx1"/>
              </a:solidFill>
            </a:rPr>
            <a:t>5. Brookside Laboratories (New Bremen, OH)		11. Waters Agricultural Lab (Warsaw, NC)</a:t>
          </a:r>
        </a:p>
        <a:p>
          <a:pPr algn="l"/>
          <a:r>
            <a:rPr lang="en-US" sz="1100">
              <a:solidFill>
                <a:schemeClr val="tx1"/>
              </a:solidFill>
            </a:rPr>
            <a:t>6. Logan Labs (Lakeview, OH)			12. Waypoint Analytical (Richmond, VA)</a:t>
          </a:r>
        </a:p>
        <a:p>
          <a:pPr algn="l"/>
          <a:endParaRPr lang="en-US" sz="1100">
            <a:solidFill>
              <a:schemeClr val="tx1"/>
            </a:solidFill>
          </a:endParaRPr>
        </a:p>
        <a:p>
          <a:pPr algn="l"/>
          <a:endParaRPr lang="en-US" sz="1100">
            <a:solidFill>
              <a:schemeClr val="tx1"/>
            </a:solidFill>
          </a:endParaRPr>
        </a:p>
        <a:p>
          <a:pPr algn="l"/>
          <a:r>
            <a:rPr lang="en-US" sz="1100">
              <a:solidFill>
                <a:schemeClr val="tx1"/>
              </a:solidFill>
            </a:rPr>
            <a:t>Once you have your soil test reports, use the small arrows on the bottom left side of this screen to navigate through the different tabs. Each tab corresponds to a particular soil testing lab. Click on any tab to activate it, or</a:t>
          </a:r>
          <a:r>
            <a:rPr lang="en-US" sz="1100" baseline="0">
              <a:solidFill>
                <a:schemeClr val="tx1"/>
              </a:solidFill>
            </a:rPr>
            <a:t> click</a:t>
          </a:r>
          <a:r>
            <a:rPr lang="en-US" sz="1100">
              <a:solidFill>
                <a:schemeClr val="tx1"/>
              </a:solidFill>
            </a:rPr>
            <a:t> the Quick</a:t>
          </a:r>
          <a:r>
            <a:rPr lang="en-US" sz="1100" baseline="0">
              <a:solidFill>
                <a:schemeClr val="tx1"/>
              </a:solidFill>
            </a:rPr>
            <a:t> Links in the box to the right of these instructions</a:t>
          </a:r>
          <a:r>
            <a:rPr lang="en-US" sz="1100">
              <a:solidFill>
                <a:schemeClr val="tx1"/>
              </a:solidFill>
            </a:rPr>
            <a:t>. You will be able to enter data in the data entry columns (bright yellow). After</a:t>
          </a:r>
          <a:r>
            <a:rPr lang="en-US" sz="1100" baseline="0">
              <a:solidFill>
                <a:schemeClr val="tx1"/>
              </a:solidFill>
            </a:rPr>
            <a:t> the data have been entered, information will automatically appear in the other columns on screen.</a:t>
          </a:r>
          <a:endParaRPr lang="en-US" sz="1100">
            <a:solidFill>
              <a:schemeClr val="tx1"/>
            </a:solidFill>
          </a:endParaRPr>
        </a:p>
        <a:p>
          <a:pPr algn="l"/>
          <a:endParaRPr lang="en-US" sz="1100">
            <a:solidFill>
              <a:schemeClr val="tx1"/>
            </a:solidFill>
          </a:endParaRPr>
        </a:p>
        <a:p>
          <a:pPr algn="l"/>
          <a:r>
            <a:rPr lang="en-US" sz="1100">
              <a:solidFill>
                <a:schemeClr val="tx1"/>
              </a:solidFill>
            </a:rPr>
            <a:t>Before entering data, check to </a:t>
          </a:r>
          <a:r>
            <a:rPr lang="en-US" sz="1100" b="1">
              <a:solidFill>
                <a:schemeClr val="tx1"/>
              </a:solidFill>
            </a:rPr>
            <a:t>make sure the units and forms of P or potassium (K) on your soil test report match the units and forms in the data entry column</a:t>
          </a:r>
          <a:r>
            <a:rPr lang="en-US" sz="1100">
              <a:solidFill>
                <a:schemeClr val="tx1"/>
              </a:solidFill>
            </a:rPr>
            <a:t>. The units could be in pounds per acre (Lb/A) or parts per million (ppm). Phosphorus could be reported as</a:t>
          </a:r>
          <a:r>
            <a:rPr lang="en-US" sz="1100" baseline="0">
              <a:solidFill>
                <a:schemeClr val="tx1"/>
              </a:solidFill>
            </a:rPr>
            <a:t> P</a:t>
          </a:r>
          <a:r>
            <a:rPr lang="en-US" sz="1100">
              <a:solidFill>
                <a:schemeClr val="tx1"/>
              </a:solidFill>
            </a:rPr>
            <a:t> or phosphate (P</a:t>
          </a:r>
          <a:r>
            <a:rPr lang="en-US" sz="1100" baseline="-25000">
              <a:solidFill>
                <a:schemeClr val="tx1"/>
              </a:solidFill>
            </a:rPr>
            <a:t>2</a:t>
          </a:r>
          <a:r>
            <a:rPr lang="en-US" sz="1100">
              <a:solidFill>
                <a:schemeClr val="tx1"/>
              </a:solidFill>
            </a:rPr>
            <a:t>O</a:t>
          </a:r>
          <a:r>
            <a:rPr lang="en-US" sz="1100" baseline="-25000">
              <a:solidFill>
                <a:schemeClr val="tx1"/>
              </a:solidFill>
            </a:rPr>
            <a:t>5</a:t>
          </a:r>
          <a:r>
            <a:rPr lang="en-US" sz="1100">
              <a:solidFill>
                <a:schemeClr val="tx1"/>
              </a:solidFill>
            </a:rPr>
            <a:t>). If the soil testing lab has reported information </a:t>
          </a:r>
          <a:r>
            <a:rPr lang="en-US" sz="1100" b="1">
              <a:solidFill>
                <a:schemeClr val="tx1"/>
              </a:solidFill>
            </a:rPr>
            <a:t>different</a:t>
          </a:r>
          <a:r>
            <a:rPr lang="en-US" sz="1100">
              <a:solidFill>
                <a:schemeClr val="tx1"/>
              </a:solidFill>
            </a:rPr>
            <a:t> than what is in the data entry column, additional conversions will be needed. On the PPM &amp; Lb per Ac tab, values can be converted back and forth between pounds per acre and parts per million. These lines can be copied and pasted into other areas of the workbook (select the data, right click to copy, and then right click to paste in the desired location). There is also a tab for conversions from Mehlich III P</a:t>
          </a:r>
          <a:r>
            <a:rPr lang="en-US" sz="1100" baseline="-25000">
              <a:solidFill>
                <a:schemeClr val="tx1"/>
              </a:solidFill>
            </a:rPr>
            <a:t>2</a:t>
          </a:r>
          <a:r>
            <a:rPr lang="en-US" sz="1100">
              <a:solidFill>
                <a:schemeClr val="tx1"/>
              </a:solidFill>
            </a:rPr>
            <a:t>O</a:t>
          </a:r>
          <a:r>
            <a:rPr lang="en-US" sz="1100" baseline="-25000">
              <a:solidFill>
                <a:schemeClr val="tx1"/>
              </a:solidFill>
            </a:rPr>
            <a:t>5</a:t>
          </a:r>
          <a:r>
            <a:rPr lang="en-US" sz="1100">
              <a:solidFill>
                <a:schemeClr val="tx1"/>
              </a:solidFill>
            </a:rPr>
            <a:t> lb/A to Mehlich III P PPM.</a:t>
          </a:r>
        </a:p>
        <a:p>
          <a:pPr algn="l"/>
          <a:endParaRPr lang="en-US" sz="1100">
            <a:solidFill>
              <a:schemeClr val="tx1"/>
            </a:solidFill>
          </a:endParaRPr>
        </a:p>
        <a:p>
          <a:pPr algn="l"/>
          <a:r>
            <a:rPr lang="en-US" sz="1100">
              <a:solidFill>
                <a:schemeClr val="tx1"/>
              </a:solidFill>
            </a:rPr>
            <a:t>The worksheets will automatically calculate Mehlich I P and K values, fertility ratings, phosphate recommendations for established turf, and potash recommendations for established turf. Additional notes for phosphate applications and potash applications are also included. If any of the calculated cells in the P tables turn red, this means there are further restrictions associated with P use. Check the Notes columns and the Standards and Criteria for additional information on P restrictions. The recommendations in this</a:t>
          </a:r>
          <a:r>
            <a:rPr lang="en-US" sz="1100" baseline="0">
              <a:solidFill>
                <a:schemeClr val="tx1"/>
              </a:solidFill>
            </a:rPr>
            <a:t> workbook are not intended to replace any recommendations in the Standards and Criteria. </a:t>
          </a:r>
          <a:endParaRPr lang="en-US" sz="1100">
            <a:solidFill>
              <a:schemeClr val="tx1"/>
            </a:solidFill>
          </a:endParaRPr>
        </a:p>
        <a:p>
          <a:pPr algn="l"/>
          <a:endParaRPr lang="en-US" sz="1100">
            <a:solidFill>
              <a:schemeClr val="tx1"/>
            </a:solidFill>
          </a:endParaRPr>
        </a:p>
        <a:p>
          <a:pPr algn="l"/>
          <a:r>
            <a:rPr lang="en-US" sz="1100">
              <a:solidFill>
                <a:schemeClr val="tx1"/>
              </a:solidFill>
            </a:rPr>
            <a:t>The converted information can be copied and pasted into other Excel workbooks as needed. </a:t>
          </a:r>
        </a:p>
        <a:p>
          <a:pPr algn="l"/>
          <a:endParaRPr lang="en-US" sz="1100">
            <a:solidFill>
              <a:schemeClr val="tx1"/>
            </a:solidFill>
          </a:endParaRPr>
        </a:p>
        <a:p>
          <a:pPr algn="l"/>
          <a:endParaRPr lang="en-US" sz="1100">
            <a:solidFill>
              <a:schemeClr val="tx1"/>
            </a:solidFill>
          </a:endParaRPr>
        </a:p>
        <a:p>
          <a:pPr algn="ctr"/>
          <a:r>
            <a:rPr lang="en-US" sz="1100">
              <a:solidFill>
                <a:schemeClr val="tx1"/>
              </a:solidFill>
            </a:rPr>
            <a:t>Chantel</a:t>
          </a:r>
          <a:r>
            <a:rPr lang="en-US" sz="1100" baseline="0">
              <a:solidFill>
                <a:schemeClr val="tx1"/>
              </a:solidFill>
            </a:rPr>
            <a:t> Wilson, Assistant Professor and 4-H STEAM Extension Specialist</a:t>
          </a:r>
        </a:p>
        <a:p>
          <a:pPr algn="ctr"/>
          <a:r>
            <a:rPr lang="en-US" sz="1100" baseline="0">
              <a:solidFill>
                <a:schemeClr val="tx1"/>
              </a:solidFill>
            </a:rPr>
            <a:t>Virginia State University</a:t>
          </a:r>
        </a:p>
        <a:p>
          <a:pPr algn="ctr"/>
          <a:endParaRPr lang="en-US" sz="1100" baseline="0">
            <a:solidFill>
              <a:schemeClr val="tx1"/>
            </a:solidFill>
          </a:endParaRPr>
        </a:p>
        <a:p>
          <a:pPr algn="ctr"/>
          <a:r>
            <a:rPr lang="en-US" sz="1100" baseline="0">
              <a:solidFill>
                <a:schemeClr val="tx1"/>
              </a:solidFill>
            </a:rPr>
            <a:t>Michael Goatley Jr., Professor and Extension Specialist</a:t>
          </a:r>
        </a:p>
        <a:p>
          <a:pPr algn="ctr"/>
          <a:r>
            <a:rPr lang="en-US" sz="1100" baseline="0">
              <a:solidFill>
                <a:schemeClr val="tx1"/>
              </a:solidFill>
            </a:rPr>
            <a:t>Virginia Tech</a:t>
          </a:r>
        </a:p>
        <a:p>
          <a:pPr algn="l"/>
          <a:endParaRPr lang="en-US" sz="1100" baseline="0">
            <a:solidFill>
              <a:schemeClr val="tx1"/>
            </a:solidFill>
          </a:endParaRPr>
        </a:p>
        <a:p>
          <a:pPr algn="l"/>
          <a:endParaRPr lang="en-US" sz="1100" baseline="0">
            <a:solidFill>
              <a:schemeClr val="tx1"/>
            </a:solidFill>
          </a:endParaRPr>
        </a:p>
        <a:p>
          <a:pPr algn="l"/>
          <a:endParaRPr lang="en-US" sz="1100" baseline="0">
            <a:solidFill>
              <a:schemeClr val="tx1"/>
            </a:solidFill>
          </a:endParaRPr>
        </a:p>
        <a:p>
          <a:pPr algn="l"/>
          <a:endParaRPr lang="en-US" sz="1100" baseline="0">
            <a:solidFill>
              <a:schemeClr val="tx1"/>
            </a:solidFill>
          </a:endParaRPr>
        </a:p>
        <a:p>
          <a:pPr algn="l"/>
          <a:endParaRPr lang="en-US" sz="1100" baseline="0">
            <a:solidFill>
              <a:schemeClr val="tx1"/>
            </a:solidFill>
          </a:endParaRPr>
        </a:p>
        <a:p>
          <a:pPr algn="l"/>
          <a:endParaRPr lang="en-US" sz="1100" baseline="0">
            <a:solidFill>
              <a:schemeClr val="tx1"/>
            </a:solidFill>
          </a:endParaRPr>
        </a:p>
        <a:p>
          <a:pPr algn="ctr"/>
          <a:endParaRPr lang="en-US" sz="1100">
            <a:solidFill>
              <a:schemeClr val="tx1"/>
            </a:solidFill>
          </a:endParaRPr>
        </a:p>
      </xdr:txBody>
    </xdr:sp>
    <xdr:clientData/>
  </xdr:twoCellAnchor>
  <xdr:twoCellAnchor editAs="oneCell">
    <xdr:from>
      <xdr:col>1</xdr:col>
      <xdr:colOff>436947</xdr:colOff>
      <xdr:row>57</xdr:row>
      <xdr:rowOff>145773</xdr:rowOff>
    </xdr:from>
    <xdr:to>
      <xdr:col>17</xdr:col>
      <xdr:colOff>205408</xdr:colOff>
      <xdr:row>60</xdr:row>
      <xdr:rowOff>66261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6947" y="10740886"/>
          <a:ext cx="9416044" cy="477079"/>
        </a:xfrm>
        <a:prstGeom prst="rect">
          <a:avLst/>
        </a:prstGeom>
      </xdr:spPr>
    </xdr:pic>
    <xdr:clientData/>
  </xdr:twoCellAnchor>
  <xdr:twoCellAnchor editAs="oneCell">
    <xdr:from>
      <xdr:col>3</xdr:col>
      <xdr:colOff>119269</xdr:colOff>
      <xdr:row>1</xdr:row>
      <xdr:rowOff>13252</xdr:rowOff>
    </xdr:from>
    <xdr:to>
      <xdr:col>15</xdr:col>
      <xdr:colOff>476150</xdr:colOff>
      <xdr:row>5</xdr:row>
      <xdr:rowOff>54466</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5217" y="198782"/>
          <a:ext cx="7592568" cy="78333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742951</xdr:colOff>
      <xdr:row>4</xdr:row>
      <xdr:rowOff>161364</xdr:rowOff>
    </xdr:to>
    <xdr:sp macro="" textlink="">
      <xdr:nvSpPr>
        <xdr:cNvPr id="2" name="Rounded Rectangle 1">
          <a:extLst>
            <a:ext uri="{FF2B5EF4-FFF2-40B4-BE49-F238E27FC236}">
              <a16:creationId xmlns:a16="http://schemas.microsoft.com/office/drawing/2014/main" id="{00000000-0008-0000-0900-000002000000}"/>
            </a:ext>
          </a:extLst>
        </xdr:cNvPr>
        <xdr:cNvSpPr/>
      </xdr:nvSpPr>
      <xdr:spPr>
        <a:xfrm>
          <a:off x="0" y="0"/>
          <a:ext cx="3432363" cy="878540"/>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baseline="0">
              <a:solidFill>
                <a:schemeClr val="tx1"/>
              </a:solidFill>
            </a:rPr>
            <a:t>MIDWEST LABORATORIES</a:t>
          </a:r>
        </a:p>
        <a:p>
          <a:pPr algn="ctr"/>
          <a:r>
            <a:rPr lang="en-US" sz="1000" baseline="0">
              <a:solidFill>
                <a:schemeClr val="tx1"/>
              </a:solidFill>
            </a:rPr>
            <a:t>13611 B Street</a:t>
          </a:r>
        </a:p>
        <a:p>
          <a:pPr algn="ctr"/>
          <a:r>
            <a:rPr lang="en-US" sz="1000" baseline="0">
              <a:solidFill>
                <a:schemeClr val="tx1"/>
              </a:solidFill>
            </a:rPr>
            <a:t>Omaha, NE 68144</a:t>
          </a:r>
          <a:endParaRPr lang="en-US" sz="1000">
            <a:solidFill>
              <a:schemeClr val="tx1"/>
            </a:solidFill>
          </a:endParaRPr>
        </a:p>
      </xdr:txBody>
    </xdr:sp>
    <xdr:clientData/>
  </xdr:twoCellAnchor>
  <xdr:twoCellAnchor>
    <xdr:from>
      <xdr:col>9</xdr:col>
      <xdr:colOff>95249</xdr:colOff>
      <xdr:row>0</xdr:row>
      <xdr:rowOff>38099</xdr:rowOff>
    </xdr:from>
    <xdr:to>
      <xdr:col>14</xdr:col>
      <xdr:colOff>228599</xdr:colOff>
      <xdr:row>4</xdr:row>
      <xdr:rowOff>180975</xdr:rowOff>
    </xdr:to>
    <xdr:sp macro="" textlink="">
      <xdr:nvSpPr>
        <xdr:cNvPr id="3" name="Rounded Rectangle 2">
          <a:extLst>
            <a:ext uri="{FF2B5EF4-FFF2-40B4-BE49-F238E27FC236}">
              <a16:creationId xmlns:a16="http://schemas.microsoft.com/office/drawing/2014/main" id="{00000000-0008-0000-0900-000003000000}"/>
            </a:ext>
          </a:extLst>
        </xdr:cNvPr>
        <xdr:cNvSpPr/>
      </xdr:nvSpPr>
      <xdr:spPr>
        <a:xfrm>
          <a:off x="3581399" y="38099"/>
          <a:ext cx="3800475" cy="904876"/>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chemeClr val="tx1"/>
              </a:solidFill>
            </a:rPr>
            <a:t>NOTE:</a:t>
          </a:r>
          <a:r>
            <a:rPr lang="en-US" sz="1100">
              <a:solidFill>
                <a:schemeClr val="tx1"/>
              </a:solidFill>
            </a:rPr>
            <a:t> </a:t>
          </a:r>
          <a:r>
            <a:rPr lang="en-US" sz="1100" baseline="0">
              <a:solidFill>
                <a:schemeClr val="tx1"/>
              </a:solidFill>
            </a:rPr>
            <a:t> Mehlich III P values are REQUIRED to use this converter. Bray I values or conversions from Bray I values may NOT be used (Mehlich III extraction procedure must be requested from the lab).</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xdr:row>
      <xdr:rowOff>134470</xdr:rowOff>
    </xdr:to>
    <xdr:sp macro="" textlink="">
      <xdr:nvSpPr>
        <xdr:cNvPr id="2" name="Rounded Rectangle 1">
          <a:extLst>
            <a:ext uri="{FF2B5EF4-FFF2-40B4-BE49-F238E27FC236}">
              <a16:creationId xmlns:a16="http://schemas.microsoft.com/office/drawing/2014/main" id="{00000000-0008-0000-0A00-000002000000}"/>
            </a:ext>
          </a:extLst>
        </xdr:cNvPr>
        <xdr:cNvSpPr/>
      </xdr:nvSpPr>
      <xdr:spPr>
        <a:xfrm>
          <a:off x="0" y="0"/>
          <a:ext cx="3612776" cy="851646"/>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solidFill>
                <a:schemeClr val="tx1"/>
              </a:solidFill>
            </a:rPr>
            <a:t>SPECTRUM</a:t>
          </a:r>
          <a:r>
            <a:rPr lang="en-US" sz="1600" b="1" baseline="0">
              <a:solidFill>
                <a:schemeClr val="tx1"/>
              </a:solidFill>
            </a:rPr>
            <a:t> ANALYTIC</a:t>
          </a:r>
        </a:p>
        <a:p>
          <a:pPr algn="ctr"/>
          <a:r>
            <a:rPr lang="en-US" sz="1000" baseline="0">
              <a:solidFill>
                <a:schemeClr val="tx1"/>
              </a:solidFill>
            </a:rPr>
            <a:t>PO Box 639</a:t>
          </a:r>
        </a:p>
        <a:p>
          <a:pPr algn="ctr"/>
          <a:r>
            <a:rPr lang="en-US" sz="1000" baseline="0">
              <a:solidFill>
                <a:schemeClr val="tx1"/>
              </a:solidFill>
            </a:rPr>
            <a:t>Washington Court House, OH 43160</a:t>
          </a:r>
          <a:endParaRPr lang="en-US" sz="1000">
            <a:solidFill>
              <a:schemeClr val="tx1"/>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850052</xdr:colOff>
      <xdr:row>4</xdr:row>
      <xdr:rowOff>143436</xdr:rowOff>
    </xdr:to>
    <xdr:sp macro="" textlink="">
      <xdr:nvSpPr>
        <xdr:cNvPr id="2" name="Rounded Rectangle 1">
          <a:extLst>
            <a:ext uri="{FF2B5EF4-FFF2-40B4-BE49-F238E27FC236}">
              <a16:creationId xmlns:a16="http://schemas.microsoft.com/office/drawing/2014/main" id="{00000000-0008-0000-0B00-000002000000}"/>
            </a:ext>
          </a:extLst>
        </xdr:cNvPr>
        <xdr:cNvSpPr/>
      </xdr:nvSpPr>
      <xdr:spPr>
        <a:xfrm>
          <a:off x="0" y="0"/>
          <a:ext cx="3656005" cy="860612"/>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solidFill>
                <a:schemeClr val="tx1"/>
              </a:solidFill>
            </a:rPr>
            <a:t>VIRGINIA</a:t>
          </a:r>
          <a:r>
            <a:rPr lang="en-US" sz="1600" b="1" baseline="0">
              <a:solidFill>
                <a:schemeClr val="tx1"/>
              </a:solidFill>
            </a:rPr>
            <a:t> TECH</a:t>
          </a:r>
        </a:p>
        <a:p>
          <a:pPr algn="ctr"/>
          <a:r>
            <a:rPr lang="en-US" sz="1000" baseline="0">
              <a:solidFill>
                <a:schemeClr val="tx1"/>
              </a:solidFill>
            </a:rPr>
            <a:t>145 Smyth Hall</a:t>
          </a:r>
        </a:p>
        <a:p>
          <a:pPr algn="ctr"/>
          <a:r>
            <a:rPr lang="en-US" sz="1000" baseline="0">
              <a:solidFill>
                <a:schemeClr val="tx1"/>
              </a:solidFill>
            </a:rPr>
            <a:t>Blacksburg, VA 24061</a:t>
          </a:r>
          <a:endParaRPr lang="en-US" sz="1000">
            <a:solidFill>
              <a:schemeClr val="tx1"/>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0</xdr:colOff>
      <xdr:row>4</xdr:row>
      <xdr:rowOff>143436</xdr:rowOff>
    </xdr:to>
    <xdr:sp macro="" textlink="">
      <xdr:nvSpPr>
        <xdr:cNvPr id="2" name="Rounded Rectangle 1">
          <a:extLst>
            <a:ext uri="{FF2B5EF4-FFF2-40B4-BE49-F238E27FC236}">
              <a16:creationId xmlns:a16="http://schemas.microsoft.com/office/drawing/2014/main" id="{00000000-0008-0000-0C00-000002000000}"/>
            </a:ext>
          </a:extLst>
        </xdr:cNvPr>
        <xdr:cNvSpPr/>
      </xdr:nvSpPr>
      <xdr:spPr>
        <a:xfrm>
          <a:off x="0" y="0"/>
          <a:ext cx="2805953" cy="860612"/>
        </a:xfrm>
        <a:prstGeom prst="round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solidFill>
                <a:schemeClr val="tx1"/>
              </a:solidFill>
            </a:rPr>
            <a:t>WATERS AGRICULTURAL</a:t>
          </a:r>
          <a:r>
            <a:rPr lang="en-US" sz="1600" b="1" baseline="0">
              <a:solidFill>
                <a:schemeClr val="tx1"/>
              </a:solidFill>
            </a:rPr>
            <a:t> LAB</a:t>
          </a:r>
        </a:p>
        <a:p>
          <a:pPr algn="ctr"/>
          <a:r>
            <a:rPr lang="en-US" sz="1000" baseline="0">
              <a:solidFill>
                <a:schemeClr val="tx1"/>
              </a:solidFill>
            </a:rPr>
            <a:t>PO Box 382</a:t>
          </a:r>
        </a:p>
        <a:p>
          <a:pPr algn="ctr"/>
          <a:r>
            <a:rPr lang="en-US" sz="1000" baseline="0">
              <a:solidFill>
                <a:schemeClr val="tx1"/>
              </a:solidFill>
            </a:rPr>
            <a:t>Camilla, GA 31730</a:t>
          </a:r>
          <a:endParaRPr lang="en-US" sz="1000">
            <a:solidFill>
              <a:schemeClr val="tx1"/>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466725</xdr:colOff>
      <xdr:row>4</xdr:row>
      <xdr:rowOff>123825</xdr:rowOff>
    </xdr:to>
    <xdr:sp macro="" textlink="">
      <xdr:nvSpPr>
        <xdr:cNvPr id="2" name="Rounded Rectangle 1">
          <a:extLst>
            <a:ext uri="{FF2B5EF4-FFF2-40B4-BE49-F238E27FC236}">
              <a16:creationId xmlns:a16="http://schemas.microsoft.com/office/drawing/2014/main" id="{00000000-0008-0000-0D00-000002000000}"/>
            </a:ext>
          </a:extLst>
        </xdr:cNvPr>
        <xdr:cNvSpPr/>
      </xdr:nvSpPr>
      <xdr:spPr>
        <a:xfrm>
          <a:off x="0" y="0"/>
          <a:ext cx="3238500" cy="885825"/>
        </a:xfrm>
        <a:prstGeom prst="round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solidFill>
                <a:schemeClr val="tx1"/>
              </a:solidFill>
            </a:rPr>
            <a:t>WATERS AGRICULTURAL LAB</a:t>
          </a:r>
          <a:endParaRPr lang="en-US" sz="1600" b="1" baseline="0">
            <a:solidFill>
              <a:schemeClr val="tx1"/>
            </a:solidFill>
          </a:endParaRPr>
        </a:p>
        <a:p>
          <a:pPr algn="ctr"/>
          <a:r>
            <a:rPr lang="en-US" sz="1000" baseline="0">
              <a:solidFill>
                <a:schemeClr val="tx1"/>
              </a:solidFill>
            </a:rPr>
            <a:t>364 West Park Drive</a:t>
          </a:r>
        </a:p>
        <a:p>
          <a:pPr algn="ctr"/>
          <a:r>
            <a:rPr lang="en-US" sz="1000" baseline="0">
              <a:solidFill>
                <a:schemeClr val="tx1"/>
              </a:solidFill>
            </a:rPr>
            <a:t>Warsaw, NC 28398</a:t>
          </a:r>
          <a:endParaRPr lang="en-US" sz="1000">
            <a:solidFill>
              <a:schemeClr val="tx1"/>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42333</xdr:colOff>
      <xdr:row>4</xdr:row>
      <xdr:rowOff>160020</xdr:rowOff>
    </xdr:to>
    <xdr:sp macro="" textlink="">
      <xdr:nvSpPr>
        <xdr:cNvPr id="2" name="Rounded Rectangle 1">
          <a:extLst>
            <a:ext uri="{FF2B5EF4-FFF2-40B4-BE49-F238E27FC236}">
              <a16:creationId xmlns:a16="http://schemas.microsoft.com/office/drawing/2014/main" id="{00000000-0008-0000-0E00-000002000000}"/>
            </a:ext>
          </a:extLst>
        </xdr:cNvPr>
        <xdr:cNvSpPr/>
      </xdr:nvSpPr>
      <xdr:spPr>
        <a:xfrm>
          <a:off x="0" y="0"/>
          <a:ext cx="2770293" cy="891540"/>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solidFill>
                <a:schemeClr val="tx1"/>
              </a:solidFill>
            </a:rPr>
            <a:t>WAYPOINT</a:t>
          </a:r>
          <a:r>
            <a:rPr lang="en-US" sz="1600" b="1" baseline="0">
              <a:solidFill>
                <a:schemeClr val="tx1"/>
              </a:solidFill>
            </a:rPr>
            <a:t> ANALYTICAL</a:t>
          </a:r>
        </a:p>
        <a:p>
          <a:pPr algn="ctr"/>
          <a:r>
            <a:rPr lang="en-US" sz="1000" baseline="0">
              <a:solidFill>
                <a:schemeClr val="tx1"/>
              </a:solidFill>
            </a:rPr>
            <a:t>7621 Whitepine Road</a:t>
          </a:r>
        </a:p>
        <a:p>
          <a:pPr algn="ctr"/>
          <a:r>
            <a:rPr lang="en-US" sz="1000" baseline="0">
              <a:solidFill>
                <a:schemeClr val="tx1"/>
              </a:solidFill>
            </a:rPr>
            <a:t>Richmond, VA 23237</a:t>
          </a:r>
          <a:endParaRPr lang="en-US" sz="10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600075</xdr:colOff>
      <xdr:row>4</xdr:row>
      <xdr:rowOff>19050</xdr:rowOff>
    </xdr:from>
    <xdr:to>
      <xdr:col>13</xdr:col>
      <xdr:colOff>600075</xdr:colOff>
      <xdr:row>18</xdr:row>
      <xdr:rowOff>38100</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5534025" y="971550"/>
          <a:ext cx="3657600" cy="268605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chemeClr val="tx1"/>
              </a:solidFill>
            </a:rPr>
            <a:t>Instructions:</a:t>
          </a:r>
        </a:p>
        <a:p>
          <a:pPr algn="l"/>
          <a:endParaRPr lang="en-US" sz="1100" b="1">
            <a:solidFill>
              <a:schemeClr val="tx1"/>
            </a:solidFill>
          </a:endParaRPr>
        </a:p>
        <a:p>
          <a:pPr algn="l"/>
          <a:r>
            <a:rPr lang="en-US" sz="1100" b="0">
              <a:solidFill>
                <a:schemeClr val="tx1"/>
              </a:solidFill>
            </a:rPr>
            <a:t>-To</a:t>
          </a:r>
          <a:r>
            <a:rPr lang="en-US" sz="1100" b="0" baseline="0">
              <a:solidFill>
                <a:schemeClr val="tx1"/>
              </a:solidFill>
            </a:rPr>
            <a:t> convert PPM values to pounds per acre (LB/A), enter the PPM values in the white boxes of Column B.</a:t>
          </a:r>
        </a:p>
        <a:p>
          <a:pPr algn="l"/>
          <a:endParaRPr lang="en-US" sz="1100" b="0" baseline="0">
            <a:solidFill>
              <a:schemeClr val="tx1"/>
            </a:solidFill>
          </a:endParaRPr>
        </a:p>
        <a:p>
          <a:pPr algn="l"/>
          <a:r>
            <a:rPr lang="en-US" sz="1100" b="0" baseline="0">
              <a:solidFill>
                <a:schemeClr val="tx1"/>
              </a:solidFill>
            </a:rPr>
            <a:t>-To convert LB/A values to PPM, enter the LB/A values in the white boxes of Column E. </a:t>
          </a:r>
        </a:p>
        <a:p>
          <a:pPr algn="l"/>
          <a:endParaRPr lang="en-US" sz="1100" b="0" baseline="0">
            <a:solidFill>
              <a:schemeClr val="tx1"/>
            </a:solidFill>
          </a:endParaRPr>
        </a:p>
        <a:p>
          <a:pPr algn="l"/>
          <a:r>
            <a:rPr lang="en-US" sz="1100" b="1" baseline="0">
              <a:solidFill>
                <a:schemeClr val="tx1"/>
              </a:solidFill>
            </a:rPr>
            <a:t>NOTE:</a:t>
          </a:r>
          <a:r>
            <a:rPr lang="en-US" sz="1100" b="0" baseline="0">
              <a:solidFill>
                <a:schemeClr val="tx1"/>
              </a:solidFill>
            </a:rPr>
            <a:t> This converter can be used with any P or K ppm or LB/A values, but the values reported will be the same as the extraction method entered. For example, if Mehlich I phosphorus PPM values are entered, Mehlich I phosphorus LB/A values will be reported.  </a:t>
          </a:r>
          <a:endParaRPr lang="en-US" sz="1100" b="1" baseline="0">
            <a:solidFill>
              <a:schemeClr val="tx1"/>
            </a:solidFill>
          </a:endParaRPr>
        </a:p>
        <a:p>
          <a:pPr algn="l"/>
          <a:endParaRPr lang="en-US" sz="1100" b="0" baseline="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609599</xdr:rowOff>
    </xdr:from>
    <xdr:to>
      <xdr:col>11</xdr:col>
      <xdr:colOff>0</xdr:colOff>
      <xdr:row>13</xdr:row>
      <xdr:rowOff>104774</xdr:rowOff>
    </xdr:to>
    <xdr:sp macro="" textlink="">
      <xdr:nvSpPr>
        <xdr:cNvPr id="2" name="Rounded Rectangle 1">
          <a:extLst>
            <a:ext uri="{FF2B5EF4-FFF2-40B4-BE49-F238E27FC236}">
              <a16:creationId xmlns:a16="http://schemas.microsoft.com/office/drawing/2014/main" id="{00000000-0008-0000-0200-000002000000}"/>
            </a:ext>
          </a:extLst>
        </xdr:cNvPr>
        <xdr:cNvSpPr/>
      </xdr:nvSpPr>
      <xdr:spPr>
        <a:xfrm>
          <a:off x="3609975" y="609599"/>
          <a:ext cx="3657600" cy="239077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chemeClr val="tx1"/>
              </a:solidFill>
            </a:rPr>
            <a:t>Instructions:</a:t>
          </a:r>
        </a:p>
        <a:p>
          <a:pPr algn="l"/>
          <a:endParaRPr lang="en-US" sz="1100" b="1">
            <a:solidFill>
              <a:schemeClr val="tx1"/>
            </a:solidFill>
          </a:endParaRPr>
        </a:p>
        <a:p>
          <a:pPr algn="l"/>
          <a:r>
            <a:rPr lang="en-US" sz="1100" b="0">
              <a:solidFill>
                <a:schemeClr val="tx1"/>
              </a:solidFill>
            </a:rPr>
            <a:t>-To</a:t>
          </a:r>
          <a:r>
            <a:rPr lang="en-US" sz="1100" b="0" baseline="0">
              <a:solidFill>
                <a:schemeClr val="tx1"/>
              </a:solidFill>
            </a:rPr>
            <a:t> convert Mehlich III </a:t>
          </a:r>
          <a:r>
            <a:rPr lang="en-US" sz="1100" b="1" baseline="0">
              <a:solidFill>
                <a:schemeClr val="tx1"/>
              </a:solidFill>
            </a:rPr>
            <a:t>LB/A</a:t>
          </a:r>
          <a:r>
            <a:rPr lang="en-US" sz="1100" b="0" baseline="0">
              <a:solidFill>
                <a:schemeClr val="tx1"/>
              </a:solidFill>
            </a:rPr>
            <a:t> </a:t>
          </a:r>
          <a:r>
            <a:rPr lang="en-US" sz="1100" b="1" baseline="0">
              <a:solidFill>
                <a:schemeClr val="tx1"/>
              </a:solidFill>
            </a:rPr>
            <a:t>P</a:t>
          </a:r>
          <a:r>
            <a:rPr lang="en-US" sz="1100" b="1" baseline="-25000">
              <a:solidFill>
                <a:schemeClr val="tx1"/>
              </a:solidFill>
            </a:rPr>
            <a:t>2</a:t>
          </a:r>
          <a:r>
            <a:rPr lang="en-US" sz="1100" b="1" baseline="0">
              <a:solidFill>
                <a:schemeClr val="tx1"/>
              </a:solidFill>
            </a:rPr>
            <a:t>O</a:t>
          </a:r>
          <a:r>
            <a:rPr lang="en-US" sz="1100" b="1" baseline="-25000">
              <a:solidFill>
                <a:schemeClr val="tx1"/>
              </a:solidFill>
            </a:rPr>
            <a:t>5</a:t>
          </a:r>
          <a:r>
            <a:rPr lang="en-US" sz="1100" b="1" baseline="0">
              <a:solidFill>
                <a:schemeClr val="tx1"/>
              </a:solidFill>
            </a:rPr>
            <a:t> </a:t>
          </a:r>
          <a:r>
            <a:rPr lang="en-US" sz="1100" b="0" baseline="0">
              <a:solidFill>
                <a:schemeClr val="tx1"/>
              </a:solidFill>
            </a:rPr>
            <a:t>values to Mehlich III </a:t>
          </a:r>
          <a:r>
            <a:rPr lang="en-US" sz="1100" b="1" baseline="0">
              <a:solidFill>
                <a:schemeClr val="tx1"/>
              </a:solidFill>
            </a:rPr>
            <a:t>PPM</a:t>
          </a:r>
          <a:r>
            <a:rPr lang="en-US" sz="1100" b="0" baseline="0">
              <a:solidFill>
                <a:schemeClr val="tx1"/>
              </a:solidFill>
            </a:rPr>
            <a:t> </a:t>
          </a:r>
          <a:r>
            <a:rPr lang="en-US" sz="1100" b="1" baseline="0">
              <a:solidFill>
                <a:schemeClr val="tx1"/>
              </a:solidFill>
            </a:rPr>
            <a:t>P</a:t>
          </a:r>
          <a:r>
            <a:rPr lang="en-US" sz="1100" b="0" baseline="0">
              <a:solidFill>
                <a:schemeClr val="tx1"/>
              </a:solidFill>
            </a:rPr>
            <a:t>, enter the values from the soil test report in the white boxes of Column B.</a:t>
          </a:r>
        </a:p>
        <a:p>
          <a:pPr algn="l"/>
          <a:endParaRPr lang="en-US" sz="1100" b="0" baseline="0">
            <a:solidFill>
              <a:schemeClr val="tx1"/>
            </a:solidFill>
          </a:endParaRPr>
        </a:p>
        <a:p>
          <a:pPr algn="l"/>
          <a:r>
            <a:rPr lang="en-US" sz="1100" b="1" baseline="0">
              <a:solidFill>
                <a:schemeClr val="tx1"/>
              </a:solidFill>
            </a:rPr>
            <a:t>NOTE: </a:t>
          </a:r>
          <a:r>
            <a:rPr lang="en-US" sz="1100" b="0" baseline="0">
              <a:solidFill>
                <a:schemeClr val="tx1"/>
              </a:solidFill>
            </a:rPr>
            <a:t>This converter only converts to MEHLICH III P PPM. To complete the conversions to Mehlich I and find appropriate fertility ratings, copy and paste the Mehlich III P PPM values into the worksheet for the soil testing lab used. </a:t>
          </a:r>
          <a:endParaRPr lang="en-US" sz="1100" b="1">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2209801</xdr:colOff>
      <xdr:row>4</xdr:row>
      <xdr:rowOff>116542</xdr:rowOff>
    </xdr:to>
    <xdr:sp macro="" textlink="">
      <xdr:nvSpPr>
        <xdr:cNvPr id="2" name="Rounded Rectangle 1">
          <a:extLst>
            <a:ext uri="{FF2B5EF4-FFF2-40B4-BE49-F238E27FC236}">
              <a16:creationId xmlns:a16="http://schemas.microsoft.com/office/drawing/2014/main" id="{00000000-0008-0000-0300-000002000000}"/>
            </a:ext>
          </a:extLst>
        </xdr:cNvPr>
        <xdr:cNvSpPr/>
      </xdr:nvSpPr>
      <xdr:spPr>
        <a:xfrm>
          <a:off x="0" y="0"/>
          <a:ext cx="5786719" cy="833718"/>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solidFill>
                <a:schemeClr val="tx1"/>
              </a:solidFill>
            </a:rPr>
            <a:t>AGRI</a:t>
          </a:r>
          <a:r>
            <a:rPr lang="en-US" sz="1600" b="1" baseline="0">
              <a:solidFill>
                <a:schemeClr val="tx1"/>
              </a:solidFill>
            </a:rPr>
            <a:t>-ANALYSIS TESTING LABORATORY</a:t>
          </a:r>
        </a:p>
        <a:p>
          <a:pPr algn="ctr"/>
          <a:r>
            <a:rPr lang="en-US" sz="1000" baseline="0">
              <a:solidFill>
                <a:schemeClr val="tx1"/>
              </a:solidFill>
            </a:rPr>
            <a:t>PO Box 483</a:t>
          </a:r>
        </a:p>
        <a:p>
          <a:pPr algn="ctr"/>
          <a:r>
            <a:rPr lang="en-US" sz="1000" baseline="0">
              <a:solidFill>
                <a:schemeClr val="tx1"/>
              </a:solidFill>
            </a:rPr>
            <a:t>Leola, PA 17540</a:t>
          </a:r>
          <a:endParaRPr lang="en-US" sz="10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245533</xdr:colOff>
      <xdr:row>4</xdr:row>
      <xdr:rowOff>143436</xdr:rowOff>
    </xdr:to>
    <xdr:sp macro="" textlink="">
      <xdr:nvSpPr>
        <xdr:cNvPr id="2" name="Rounded Rectangle 1">
          <a:extLst>
            <a:ext uri="{FF2B5EF4-FFF2-40B4-BE49-F238E27FC236}">
              <a16:creationId xmlns:a16="http://schemas.microsoft.com/office/drawing/2014/main" id="{00000000-0008-0000-0400-000002000000}"/>
            </a:ext>
          </a:extLst>
        </xdr:cNvPr>
        <xdr:cNvSpPr/>
      </xdr:nvSpPr>
      <xdr:spPr>
        <a:xfrm>
          <a:off x="0" y="0"/>
          <a:ext cx="3822451" cy="860612"/>
        </a:xfrm>
        <a:prstGeom prst="round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solidFill>
                <a:schemeClr val="tx1"/>
              </a:solidFill>
            </a:rPr>
            <a:t>AGROLAB</a:t>
          </a:r>
          <a:endParaRPr lang="en-US" sz="1600" b="1" baseline="0">
            <a:solidFill>
              <a:schemeClr val="tx1"/>
            </a:solidFill>
          </a:endParaRPr>
        </a:p>
        <a:p>
          <a:pPr algn="ctr"/>
          <a:r>
            <a:rPr lang="en-US" sz="1000" baseline="0">
              <a:solidFill>
                <a:schemeClr val="tx1"/>
              </a:solidFill>
            </a:rPr>
            <a:t>101 Cluckey Drive</a:t>
          </a:r>
        </a:p>
        <a:p>
          <a:pPr algn="ctr"/>
          <a:r>
            <a:rPr lang="en-US" sz="1000" baseline="0">
              <a:solidFill>
                <a:schemeClr val="tx1"/>
              </a:solidFill>
            </a:rPr>
            <a:t>Harrington, DE 19952</a:t>
          </a:r>
          <a:endParaRPr lang="en-US" sz="1000">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742951</xdr:colOff>
      <xdr:row>4</xdr:row>
      <xdr:rowOff>161364</xdr:rowOff>
    </xdr:to>
    <xdr:sp macro="" textlink="">
      <xdr:nvSpPr>
        <xdr:cNvPr id="2" name="Rounded Rectangle 1">
          <a:extLst>
            <a:ext uri="{FF2B5EF4-FFF2-40B4-BE49-F238E27FC236}">
              <a16:creationId xmlns:a16="http://schemas.microsoft.com/office/drawing/2014/main" id="{00000000-0008-0000-0500-000002000000}"/>
            </a:ext>
          </a:extLst>
        </xdr:cNvPr>
        <xdr:cNvSpPr/>
      </xdr:nvSpPr>
      <xdr:spPr>
        <a:xfrm>
          <a:off x="0" y="0"/>
          <a:ext cx="3432363" cy="878540"/>
        </a:xfrm>
        <a:prstGeom prst="round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baseline="0">
              <a:solidFill>
                <a:schemeClr val="tx1"/>
              </a:solidFill>
            </a:rPr>
            <a:t>AGSOURCE HARRIS LABORATORIES</a:t>
          </a:r>
        </a:p>
        <a:p>
          <a:pPr algn="ctr"/>
          <a:r>
            <a:rPr lang="en-US" sz="1000" baseline="0">
              <a:solidFill>
                <a:schemeClr val="tx1"/>
              </a:solidFill>
            </a:rPr>
            <a:t>300 Speedway Circle, Number 2</a:t>
          </a:r>
        </a:p>
        <a:p>
          <a:pPr algn="ctr"/>
          <a:r>
            <a:rPr lang="en-US" sz="1000" baseline="0">
              <a:solidFill>
                <a:schemeClr val="tx1"/>
              </a:solidFill>
            </a:rPr>
            <a:t>Lincoln, NE 68502</a:t>
          </a:r>
          <a:endParaRPr lang="en-US" sz="1000">
            <a:solidFill>
              <a:schemeClr val="tx1"/>
            </a:solidFill>
          </a:endParaRPr>
        </a:p>
      </xdr:txBody>
    </xdr:sp>
    <xdr:clientData/>
  </xdr:twoCellAnchor>
  <xdr:twoCellAnchor>
    <xdr:from>
      <xdr:col>9</xdr:col>
      <xdr:colOff>104775</xdr:colOff>
      <xdr:row>0</xdr:row>
      <xdr:rowOff>19050</xdr:rowOff>
    </xdr:from>
    <xdr:to>
      <xdr:col>14</xdr:col>
      <xdr:colOff>238125</xdr:colOff>
      <xdr:row>4</xdr:row>
      <xdr:rowOff>161926</xdr:rowOff>
    </xdr:to>
    <xdr:sp macro="" textlink="">
      <xdr:nvSpPr>
        <xdr:cNvPr id="6" name="Rounded Rectangle 5">
          <a:extLst>
            <a:ext uri="{FF2B5EF4-FFF2-40B4-BE49-F238E27FC236}">
              <a16:creationId xmlns:a16="http://schemas.microsoft.com/office/drawing/2014/main" id="{00000000-0008-0000-0500-000006000000}"/>
            </a:ext>
          </a:extLst>
        </xdr:cNvPr>
        <xdr:cNvSpPr/>
      </xdr:nvSpPr>
      <xdr:spPr>
        <a:xfrm>
          <a:off x="3590925" y="19050"/>
          <a:ext cx="3800475" cy="904876"/>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chemeClr val="tx1"/>
              </a:solidFill>
            </a:rPr>
            <a:t>NOTE:</a:t>
          </a:r>
          <a:r>
            <a:rPr lang="en-US" sz="1100">
              <a:solidFill>
                <a:schemeClr val="tx1"/>
              </a:solidFill>
            </a:rPr>
            <a:t> </a:t>
          </a:r>
          <a:r>
            <a:rPr lang="en-US" sz="1100" baseline="0">
              <a:solidFill>
                <a:schemeClr val="tx1"/>
              </a:solidFill>
            </a:rPr>
            <a:t> Mehlich III P values are REQUIRED to use this converter. Bray I P values or conversions from Bray I P values may NOT be used (Mehlich III extraction procedure must be requested from the lab).</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19051</xdr:colOff>
      <xdr:row>0</xdr:row>
      <xdr:rowOff>35859</xdr:rowOff>
    </xdr:from>
    <xdr:to>
      <xdr:col>9</xdr:col>
      <xdr:colOff>114301</xdr:colOff>
      <xdr:row>4</xdr:row>
      <xdr:rowOff>152400</xdr:rowOff>
    </xdr:to>
    <xdr:sp macro="" textlink="">
      <xdr:nvSpPr>
        <xdr:cNvPr id="2" name="Rounded Rectangle 1">
          <a:extLst>
            <a:ext uri="{FF2B5EF4-FFF2-40B4-BE49-F238E27FC236}">
              <a16:creationId xmlns:a16="http://schemas.microsoft.com/office/drawing/2014/main" id="{00000000-0008-0000-0600-000002000000}"/>
            </a:ext>
          </a:extLst>
        </xdr:cNvPr>
        <xdr:cNvSpPr/>
      </xdr:nvSpPr>
      <xdr:spPr>
        <a:xfrm>
          <a:off x="19051" y="35859"/>
          <a:ext cx="3672168" cy="833717"/>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solidFill>
                <a:schemeClr val="tx1"/>
              </a:solidFill>
            </a:rPr>
            <a:t>A&amp;L</a:t>
          </a:r>
          <a:r>
            <a:rPr lang="en-US" sz="1600" b="1" baseline="0">
              <a:solidFill>
                <a:schemeClr val="tx1"/>
              </a:solidFill>
            </a:rPr>
            <a:t> GREAT LAKES LABORATORY INC.</a:t>
          </a:r>
        </a:p>
        <a:p>
          <a:pPr algn="ctr"/>
          <a:r>
            <a:rPr lang="en-US" sz="1000" baseline="0">
              <a:solidFill>
                <a:schemeClr val="tx1"/>
              </a:solidFill>
            </a:rPr>
            <a:t>3505 Conestoga Drive</a:t>
          </a:r>
        </a:p>
        <a:p>
          <a:pPr algn="ctr"/>
          <a:r>
            <a:rPr lang="en-US" sz="1000" baseline="0">
              <a:solidFill>
                <a:schemeClr val="tx1"/>
              </a:solidFill>
            </a:rPr>
            <a:t>Fort Wayne, IN 46808</a:t>
          </a:r>
          <a:endParaRPr lang="en-US" sz="1000">
            <a:solidFill>
              <a:schemeClr val="tx1"/>
            </a:solidFill>
          </a:endParaRPr>
        </a:p>
      </xdr:txBody>
    </xdr:sp>
    <xdr:clientData/>
  </xdr:twoCellAnchor>
  <xdr:twoCellAnchor>
    <xdr:from>
      <xdr:col>9</xdr:col>
      <xdr:colOff>152400</xdr:colOff>
      <xdr:row>0</xdr:row>
      <xdr:rowOff>28575</xdr:rowOff>
    </xdr:from>
    <xdr:to>
      <xdr:col>14</xdr:col>
      <xdr:colOff>285750</xdr:colOff>
      <xdr:row>4</xdr:row>
      <xdr:rowOff>171451</xdr:rowOff>
    </xdr:to>
    <xdr:sp macro="" textlink="">
      <xdr:nvSpPr>
        <xdr:cNvPr id="4" name="Rounded Rectangle 3">
          <a:extLst>
            <a:ext uri="{FF2B5EF4-FFF2-40B4-BE49-F238E27FC236}">
              <a16:creationId xmlns:a16="http://schemas.microsoft.com/office/drawing/2014/main" id="{00000000-0008-0000-0600-000004000000}"/>
            </a:ext>
          </a:extLst>
        </xdr:cNvPr>
        <xdr:cNvSpPr/>
      </xdr:nvSpPr>
      <xdr:spPr>
        <a:xfrm>
          <a:off x="3638550" y="28575"/>
          <a:ext cx="3800475" cy="904876"/>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chemeClr val="tx1"/>
              </a:solidFill>
            </a:rPr>
            <a:t>NOTE:</a:t>
          </a:r>
          <a:r>
            <a:rPr lang="en-US" sz="1100">
              <a:solidFill>
                <a:schemeClr val="tx1"/>
              </a:solidFill>
            </a:rPr>
            <a:t> </a:t>
          </a:r>
          <a:r>
            <a:rPr lang="en-US" sz="1100" baseline="0">
              <a:solidFill>
                <a:schemeClr val="tx1"/>
              </a:solidFill>
            </a:rPr>
            <a:t> Mehlich III P values are REQUIRED to use this converter. Request MIII PPM phosphorus results to be shown on the soil test report.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xdr:row>
      <xdr:rowOff>143436</xdr:rowOff>
    </xdr:to>
    <xdr:sp macro="" textlink="">
      <xdr:nvSpPr>
        <xdr:cNvPr id="2" name="Rounded Rectangle 1">
          <a:extLst>
            <a:ext uri="{FF2B5EF4-FFF2-40B4-BE49-F238E27FC236}">
              <a16:creationId xmlns:a16="http://schemas.microsoft.com/office/drawing/2014/main" id="{00000000-0008-0000-0700-000002000000}"/>
            </a:ext>
          </a:extLst>
        </xdr:cNvPr>
        <xdr:cNvSpPr/>
      </xdr:nvSpPr>
      <xdr:spPr>
        <a:xfrm>
          <a:off x="0" y="0"/>
          <a:ext cx="3612776" cy="860612"/>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solidFill>
                <a:schemeClr val="tx1"/>
              </a:solidFill>
            </a:rPr>
            <a:t>BROOKSIDE LABORATORIES</a:t>
          </a:r>
          <a:endParaRPr lang="en-US" sz="1600" b="1" baseline="0">
            <a:solidFill>
              <a:schemeClr val="tx1"/>
            </a:solidFill>
          </a:endParaRPr>
        </a:p>
        <a:p>
          <a:pPr algn="ctr"/>
          <a:r>
            <a:rPr lang="en-US" sz="1000" baseline="0">
              <a:solidFill>
                <a:schemeClr val="tx1"/>
              </a:solidFill>
            </a:rPr>
            <a:t>200 White Mountain Drive</a:t>
          </a:r>
        </a:p>
        <a:p>
          <a:pPr algn="ctr"/>
          <a:r>
            <a:rPr lang="en-US" sz="1000" baseline="0">
              <a:solidFill>
                <a:schemeClr val="tx1"/>
              </a:solidFill>
            </a:rPr>
            <a:t>New Bremen, OH 45869</a:t>
          </a:r>
          <a:endParaRPr lang="en-US" sz="1000">
            <a:solidFill>
              <a:schemeClr val="tx1"/>
            </a:solidFill>
          </a:endParaRPr>
        </a:p>
      </xdr:txBody>
    </xdr:sp>
    <xdr:clientData/>
  </xdr:twoCellAnchor>
  <xdr:twoCellAnchor>
    <xdr:from>
      <xdr:col>9</xdr:col>
      <xdr:colOff>352425</xdr:colOff>
      <xdr:row>0</xdr:row>
      <xdr:rowOff>0</xdr:rowOff>
    </xdr:from>
    <xdr:to>
      <xdr:col>15</xdr:col>
      <xdr:colOff>352425</xdr:colOff>
      <xdr:row>4</xdr:row>
      <xdr:rowOff>143435</xdr:rowOff>
    </xdr:to>
    <xdr:sp macro="" textlink="">
      <xdr:nvSpPr>
        <xdr:cNvPr id="3" name="Rounded Rectangle 2">
          <a:extLst>
            <a:ext uri="{FF2B5EF4-FFF2-40B4-BE49-F238E27FC236}">
              <a16:creationId xmlns:a16="http://schemas.microsoft.com/office/drawing/2014/main" id="{00000000-0008-0000-0700-000003000000}"/>
            </a:ext>
          </a:extLst>
        </xdr:cNvPr>
        <xdr:cNvSpPr/>
      </xdr:nvSpPr>
      <xdr:spPr>
        <a:xfrm>
          <a:off x="3965201" y="0"/>
          <a:ext cx="3801036" cy="860611"/>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chemeClr val="tx1"/>
              </a:solidFill>
            </a:rPr>
            <a:t>NOTE:</a:t>
          </a:r>
          <a:r>
            <a:rPr lang="en-US" sz="1100">
              <a:solidFill>
                <a:schemeClr val="tx1"/>
              </a:solidFill>
            </a:rPr>
            <a:t> If using</a:t>
          </a:r>
          <a:r>
            <a:rPr lang="en-US" sz="1100" baseline="0">
              <a:solidFill>
                <a:schemeClr val="tx1"/>
              </a:solidFill>
            </a:rPr>
            <a:t> the LB/A P as P</a:t>
          </a:r>
          <a:r>
            <a:rPr lang="en-US" sz="1100" baseline="-25000">
              <a:solidFill>
                <a:schemeClr val="tx1"/>
              </a:solidFill>
            </a:rPr>
            <a:t>2</a:t>
          </a:r>
          <a:r>
            <a:rPr lang="en-US" sz="1100" baseline="0">
              <a:solidFill>
                <a:schemeClr val="tx1"/>
              </a:solidFill>
            </a:rPr>
            <a:t>O</a:t>
          </a:r>
          <a:r>
            <a:rPr lang="en-US" sz="1100" baseline="-25000">
              <a:solidFill>
                <a:schemeClr val="tx1"/>
              </a:solidFill>
            </a:rPr>
            <a:t>5</a:t>
          </a:r>
          <a:r>
            <a:rPr lang="en-US" sz="1100" baseline="0">
              <a:solidFill>
                <a:schemeClr val="tx1"/>
              </a:solidFill>
            </a:rPr>
            <a:t> values from the soil test report, use the </a:t>
          </a:r>
          <a:r>
            <a:rPr kumimoji="0" lang="en-US" sz="1100" b="0" i="0" u="none" strike="noStrike" kern="0" cap="none" spc="0" normalizeH="0" baseline="0" noProof="0">
              <a:ln>
                <a:noFill/>
              </a:ln>
              <a:solidFill>
                <a:prstClr val="black"/>
              </a:solidFill>
              <a:effectLst/>
              <a:uLnTx/>
              <a:uFillTx/>
              <a:latin typeface="+mn-lt"/>
              <a:ea typeface="+mn-ea"/>
              <a:cs typeface="+mn-cs"/>
            </a:rPr>
            <a:t>P</a:t>
          </a:r>
          <a:r>
            <a:rPr kumimoji="0" lang="en-US" sz="1100" b="0" i="0" u="none" strike="noStrike" kern="0" cap="none" spc="0" normalizeH="0" baseline="-25000" noProof="0">
              <a:ln>
                <a:noFill/>
              </a:ln>
              <a:solidFill>
                <a:prstClr val="black"/>
              </a:solidFill>
              <a:effectLst/>
              <a:uLnTx/>
              <a:uFillTx/>
              <a:latin typeface="+mn-lt"/>
              <a:ea typeface="+mn-ea"/>
              <a:cs typeface="+mn-cs"/>
            </a:rPr>
            <a:t>2</a:t>
          </a:r>
          <a:r>
            <a:rPr kumimoji="0" lang="en-US" sz="1100" b="0" i="0" u="none" strike="noStrike" kern="0" cap="none" spc="0" normalizeH="0" baseline="0" noProof="0">
              <a:ln>
                <a:noFill/>
              </a:ln>
              <a:solidFill>
                <a:prstClr val="black"/>
              </a:solidFill>
              <a:effectLst/>
              <a:uLnTx/>
              <a:uFillTx/>
              <a:latin typeface="+mn-lt"/>
              <a:ea typeface="+mn-ea"/>
              <a:cs typeface="+mn-cs"/>
            </a:rPr>
            <a:t>O</a:t>
          </a:r>
          <a:r>
            <a:rPr kumimoji="0" lang="en-US" sz="1100" b="0" i="0" u="none" strike="noStrike" kern="0" cap="none" spc="0" normalizeH="0" baseline="-25000" noProof="0">
              <a:ln>
                <a:noFill/>
              </a:ln>
              <a:solidFill>
                <a:prstClr val="black"/>
              </a:solidFill>
              <a:effectLst/>
              <a:uLnTx/>
              <a:uFillTx/>
              <a:latin typeface="+mn-lt"/>
              <a:ea typeface="+mn-ea"/>
              <a:cs typeface="+mn-cs"/>
            </a:rPr>
            <a:t>5</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schemeClr val="tx1"/>
              </a:solidFill>
              <a:effectLst/>
              <a:uLnTx/>
              <a:uFillTx/>
              <a:latin typeface="+mn-lt"/>
              <a:ea typeface="+mn-ea"/>
              <a:cs typeface="+mn-cs"/>
            </a:rPr>
            <a:t>LB</a:t>
          </a:r>
          <a:r>
            <a:rPr lang="en-US" sz="1100" baseline="0">
              <a:solidFill>
                <a:schemeClr val="tx1"/>
              </a:solidFill>
            </a:rPr>
            <a:t> per A &amp; P PPM converter FIRST and then copy and paste the values into this sheet.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939799</xdr:colOff>
      <xdr:row>4</xdr:row>
      <xdr:rowOff>143436</xdr:rowOff>
    </xdr:to>
    <xdr:sp macro="" textlink="">
      <xdr:nvSpPr>
        <xdr:cNvPr id="2" name="Rounded Rectangle 1">
          <a:extLst>
            <a:ext uri="{FF2B5EF4-FFF2-40B4-BE49-F238E27FC236}">
              <a16:creationId xmlns:a16="http://schemas.microsoft.com/office/drawing/2014/main" id="{00000000-0008-0000-0800-000002000000}"/>
            </a:ext>
          </a:extLst>
        </xdr:cNvPr>
        <xdr:cNvSpPr/>
      </xdr:nvSpPr>
      <xdr:spPr>
        <a:xfrm>
          <a:off x="0" y="0"/>
          <a:ext cx="4489823" cy="860612"/>
        </a:xfrm>
        <a:prstGeom prst="round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solidFill>
                <a:schemeClr val="tx1"/>
              </a:solidFill>
            </a:rPr>
            <a:t>LOGAN</a:t>
          </a:r>
          <a:r>
            <a:rPr lang="en-US" sz="1600" b="1" baseline="0">
              <a:solidFill>
                <a:schemeClr val="tx1"/>
              </a:solidFill>
            </a:rPr>
            <a:t> </a:t>
          </a:r>
          <a:r>
            <a:rPr lang="en-US" sz="1600" b="1">
              <a:solidFill>
                <a:schemeClr val="tx1"/>
              </a:solidFill>
            </a:rPr>
            <a:t>LABS</a:t>
          </a:r>
          <a:endParaRPr lang="en-US" sz="1600" b="1" baseline="0">
            <a:solidFill>
              <a:schemeClr val="tx1"/>
            </a:solidFill>
          </a:endParaRPr>
        </a:p>
        <a:p>
          <a:pPr algn="ctr"/>
          <a:r>
            <a:rPr lang="en-US" sz="1000" baseline="0">
              <a:solidFill>
                <a:schemeClr val="tx1"/>
              </a:solidFill>
            </a:rPr>
            <a:t>620 Main Street (PO Box 326)</a:t>
          </a:r>
        </a:p>
        <a:p>
          <a:pPr algn="ctr"/>
          <a:r>
            <a:rPr lang="en-US" sz="1000" baseline="0">
              <a:solidFill>
                <a:schemeClr val="tx1"/>
              </a:solidFill>
            </a:rPr>
            <a:t>Lakeview, OH 43331</a:t>
          </a:r>
          <a:endParaRPr lang="en-US" sz="100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S14:T27"/>
  <sheetViews>
    <sheetView showGridLines="0" tabSelected="1" topLeftCell="B1" zoomScale="115" zoomScaleNormal="115" zoomScalePageLayoutView="150" workbookViewId="0">
      <selection activeCell="B1" sqref="B1"/>
    </sheetView>
  </sheetViews>
  <sheetFormatPr baseColWidth="10" defaultColWidth="8.83203125" defaultRowHeight="15" x14ac:dyDescent="0.2"/>
  <cols>
    <col min="1" max="1" width="0" hidden="1" customWidth="1"/>
    <col min="18" max="18" width="9.1640625" customWidth="1"/>
    <col min="19" max="19" width="14.5" customWidth="1"/>
  </cols>
  <sheetData>
    <row r="14" spans="19:20" ht="16" thickBot="1" x14ac:dyDescent="0.25"/>
    <row r="15" spans="19:20" ht="16" thickBot="1" x14ac:dyDescent="0.25">
      <c r="S15" s="30" t="s">
        <v>65</v>
      </c>
      <c r="T15" s="3"/>
    </row>
    <row r="16" spans="19:20" x14ac:dyDescent="0.2">
      <c r="S16" s="39" t="s">
        <v>66</v>
      </c>
      <c r="T16" s="29"/>
    </row>
    <row r="17" spans="19:20" x14ac:dyDescent="0.2">
      <c r="S17" s="32" t="s">
        <v>67</v>
      </c>
      <c r="T17" s="29"/>
    </row>
    <row r="18" spans="19:20" x14ac:dyDescent="0.2">
      <c r="S18" s="33" t="s">
        <v>68</v>
      </c>
      <c r="T18" s="29"/>
    </row>
    <row r="19" spans="19:20" x14ac:dyDescent="0.2">
      <c r="S19" s="40" t="s">
        <v>84</v>
      </c>
      <c r="T19" s="29"/>
    </row>
    <row r="20" spans="19:20" x14ac:dyDescent="0.2">
      <c r="S20" s="34" t="s">
        <v>69</v>
      </c>
      <c r="T20" s="29"/>
    </row>
    <row r="21" spans="19:20" x14ac:dyDescent="0.2">
      <c r="S21" s="35" t="s">
        <v>70</v>
      </c>
      <c r="T21" s="29"/>
    </row>
    <row r="22" spans="19:20" x14ac:dyDescent="0.2">
      <c r="S22" s="36" t="s">
        <v>71</v>
      </c>
      <c r="T22" s="29"/>
    </row>
    <row r="23" spans="19:20" x14ac:dyDescent="0.2">
      <c r="S23" s="37" t="s">
        <v>72</v>
      </c>
      <c r="T23" s="29"/>
    </row>
    <row r="24" spans="19:20" x14ac:dyDescent="0.2">
      <c r="S24" s="31" t="s">
        <v>73</v>
      </c>
      <c r="T24" s="29"/>
    </row>
    <row r="25" spans="19:20" x14ac:dyDescent="0.2">
      <c r="S25" s="32" t="s">
        <v>74</v>
      </c>
      <c r="T25" s="29"/>
    </row>
    <row r="26" spans="19:20" x14ac:dyDescent="0.2">
      <c r="S26" s="33" t="s">
        <v>75</v>
      </c>
      <c r="T26" s="29"/>
    </row>
    <row r="27" spans="19:20" ht="16" thickBot="1" x14ac:dyDescent="0.25">
      <c r="S27" s="38" t="s">
        <v>76</v>
      </c>
    </row>
  </sheetData>
  <sheetProtection algorithmName="SHA-512" hashValue="uL6IUO8g6CZBDeHGVu9pamh4wc//KmXlSBBil8HnVApaY+V+k24zlO+mBJAWfWZilQMuNQgMNm4fsFhdvi7WLQ==" saltValue="aKE3yBr5OAWlTkux5S1+LA==" spinCount="100000" sheet="1" objects="1" scenarios="1"/>
  <hyperlinks>
    <hyperlink ref="S16" location="'Agri-Analysis'!A1" display="Agri-Analysis" xr:uid="{00000000-0004-0000-0000-000000000000}"/>
    <hyperlink ref="S17" location="Agrolab!A1" display="Agrolab" xr:uid="{00000000-0004-0000-0000-000001000000}"/>
    <hyperlink ref="S18" location="'AgSource Harris'!A1" display="Agsource Harris" xr:uid="{00000000-0004-0000-0000-000002000000}"/>
    <hyperlink ref="S20" location="Brookside!A1" display="Brookside" xr:uid="{00000000-0004-0000-0000-000003000000}"/>
    <hyperlink ref="S21" location="Logan!A1" display="Logan" xr:uid="{00000000-0004-0000-0000-000004000000}"/>
    <hyperlink ref="S22" location="Midwest!A1" display="Midwest" xr:uid="{00000000-0004-0000-0000-000005000000}"/>
    <hyperlink ref="S23" location="Spectrum!A1" display="Spectrum" xr:uid="{00000000-0004-0000-0000-000006000000}"/>
    <hyperlink ref="S24" location="'Virginia Tech'!A1" display="Virginia Tech" xr:uid="{00000000-0004-0000-0000-000007000000}"/>
    <hyperlink ref="S25" location="'Waters-Camilla'!A1" display="Waters (GA)" xr:uid="{00000000-0004-0000-0000-000008000000}"/>
    <hyperlink ref="S26" location="'Waters-Warsaw'!A1" display="Waters (NC)" xr:uid="{00000000-0004-0000-0000-000009000000}"/>
    <hyperlink ref="S27" location="Waypoint!A1" display="Waypoint" xr:uid="{00000000-0004-0000-0000-00000A000000}"/>
    <hyperlink ref="S19" location="'A&amp;L Great Lakes'!A1" display="A&amp;L Great Lakes" xr:uid="{00000000-0004-0000-0000-00000B000000}"/>
  </hyperlink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79998168889431442"/>
  </sheetPr>
  <dimension ref="A5:R127"/>
  <sheetViews>
    <sheetView showGridLines="0" zoomScale="85" zoomScaleNormal="85" zoomScalePageLayoutView="150" workbookViewId="0">
      <selection activeCell="A7" sqref="A7"/>
    </sheetView>
  </sheetViews>
  <sheetFormatPr baseColWidth="10" defaultColWidth="8.83203125" defaultRowHeight="15" x14ac:dyDescent="0.2"/>
  <cols>
    <col min="1" max="1" width="9.1640625" customWidth="1"/>
    <col min="2" max="2" width="18.33203125" hidden="1" customWidth="1"/>
    <col min="3" max="3" width="22.5" hidden="1" customWidth="1"/>
    <col min="4" max="5" width="23.5" hidden="1" customWidth="1"/>
    <col min="6" max="6" width="9.33203125" customWidth="1"/>
    <col min="7" max="7" width="7.83203125" style="3" customWidth="1"/>
    <col min="8" max="9" width="13" style="3" customWidth="1"/>
    <col min="10" max="10" width="35" style="9" customWidth="1"/>
    <col min="11" max="11" width="1.5" customWidth="1"/>
    <col min="12" max="12" width="9.33203125" customWidth="1"/>
    <col min="13" max="13" width="17.5" hidden="1" customWidth="1"/>
    <col min="14" max="14" width="9.1640625" customWidth="1"/>
    <col min="15" max="15" width="7.6640625" customWidth="1"/>
    <col min="16" max="16" width="14.83203125" style="3" customWidth="1"/>
    <col min="17" max="17" width="11.5" customWidth="1"/>
    <col min="18" max="18" width="33.5" customWidth="1"/>
  </cols>
  <sheetData>
    <row r="5" spans="1:18" ht="16" thickBot="1" x14ac:dyDescent="0.25"/>
    <row r="6" spans="1:18" ht="71.25" customHeight="1" x14ac:dyDescent="0.2">
      <c r="A6" s="22" t="s">
        <v>56</v>
      </c>
      <c r="B6" s="10" t="s">
        <v>5</v>
      </c>
      <c r="C6" s="6" t="s">
        <v>4</v>
      </c>
      <c r="D6" s="6" t="s">
        <v>3</v>
      </c>
      <c r="E6" s="6" t="s">
        <v>21</v>
      </c>
      <c r="F6" s="6" t="s">
        <v>20</v>
      </c>
      <c r="G6" s="6" t="s">
        <v>2</v>
      </c>
      <c r="H6" s="6" t="s">
        <v>87</v>
      </c>
      <c r="I6" s="6" t="s">
        <v>88</v>
      </c>
      <c r="J6" s="6" t="s">
        <v>25</v>
      </c>
      <c r="L6" s="22" t="s">
        <v>57</v>
      </c>
      <c r="M6" s="13" t="s">
        <v>22</v>
      </c>
      <c r="N6" s="13" t="s">
        <v>23</v>
      </c>
      <c r="O6" s="7" t="s">
        <v>19</v>
      </c>
      <c r="P6" s="7" t="s">
        <v>89</v>
      </c>
      <c r="Q6" s="7" t="s">
        <v>90</v>
      </c>
      <c r="R6" s="12" t="s">
        <v>34</v>
      </c>
    </row>
    <row r="7" spans="1:18" ht="54" customHeight="1" x14ac:dyDescent="0.2">
      <c r="A7" s="24"/>
      <c r="B7" s="16">
        <f>IF(A7&gt;205, 1, 0)</f>
        <v>0</v>
      </c>
      <c r="C7" s="4">
        <f>((A7*0.458)-3.26)</f>
        <v>-3.26</v>
      </c>
      <c r="D7" s="4">
        <f>((A7*0.945)-103.5)</f>
        <v>-103.5</v>
      </c>
      <c r="E7" s="4">
        <f>IF(B7=0, C7, D7)</f>
        <v>-3.26</v>
      </c>
      <c r="F7" s="4">
        <f>MAX(0,ROUND(E7,0))</f>
        <v>0</v>
      </c>
      <c r="G7" s="4" t="str">
        <f>VLOOKUP(F7,$A$60:$B$70, 2)</f>
        <v>L-</v>
      </c>
      <c r="H7" s="4">
        <f>VLOOKUP(F7,$A$72:$B$82,2)</f>
        <v>3</v>
      </c>
      <c r="I7" s="4">
        <f>(H7*43.56)</f>
        <v>130.68</v>
      </c>
      <c r="J7" s="14" t="str">
        <f>VLOOKUP(F7,$A$85:$B$93,2)</f>
        <v>P2O5 may be applied, plant response likely</v>
      </c>
      <c r="L7" s="24"/>
      <c r="M7" s="16">
        <f>(L7)</f>
        <v>0</v>
      </c>
      <c r="N7" s="16">
        <f>MAX(0,ROUND(M7,0))</f>
        <v>0</v>
      </c>
      <c r="O7" s="4" t="str">
        <f>VLOOKUP(N7,$A$96:$B$106, 2)</f>
        <v>L-</v>
      </c>
      <c r="P7" s="4">
        <f>VLOOKUP(N7,$A$109:$B$119,2)</f>
        <v>3</v>
      </c>
      <c r="Q7" s="4">
        <f>(P7*43.56)</f>
        <v>130.68</v>
      </c>
      <c r="R7" s="19" t="str">
        <f t="shared" ref="R7:R38" si="0">VLOOKUP(N7,$A$122:$B$127,2)</f>
        <v>K2O may be applied, plant response likely</v>
      </c>
    </row>
    <row r="8" spans="1:18" ht="54" customHeight="1" x14ac:dyDescent="0.2">
      <c r="A8" s="25"/>
      <c r="B8" s="17">
        <f t="shared" ref="B8:B56" si="1">IF(A8&gt;205, 1, 0)</f>
        <v>0</v>
      </c>
      <c r="C8" s="11">
        <f t="shared" ref="C8:C56" si="2">((A8*0.458)-3.26)</f>
        <v>-3.26</v>
      </c>
      <c r="D8" s="11">
        <f t="shared" ref="D8:D56" si="3">((A8*0.945)-103.5)</f>
        <v>-103.5</v>
      </c>
      <c r="E8" s="11">
        <f t="shared" ref="E8:E56" si="4">IF(B8=0, C8, D8)</f>
        <v>-3.26</v>
      </c>
      <c r="F8" s="11">
        <f t="shared" ref="F8:F56" si="5">MAX(0,ROUND(E8,0))</f>
        <v>0</v>
      </c>
      <c r="G8" s="11" t="str">
        <f t="shared" ref="G8:G56" si="6">VLOOKUP(F8,$A$60:$B$70, 2)</f>
        <v>L-</v>
      </c>
      <c r="H8" s="11">
        <f t="shared" ref="H8:H56" si="7">VLOOKUP(F8,$A$72:$B$82,2)</f>
        <v>3</v>
      </c>
      <c r="I8" s="11">
        <f t="shared" ref="I8:I56" si="8">(H8*43.56)</f>
        <v>130.68</v>
      </c>
      <c r="J8" s="15" t="str">
        <f t="shared" ref="J8:J56" si="9">VLOOKUP(F8,$A$85:$B$93,2)</f>
        <v>P2O5 may be applied, plant response likely</v>
      </c>
      <c r="L8" s="26"/>
      <c r="M8" s="18">
        <f t="shared" ref="M8:M56" si="10">(L8)</f>
        <v>0</v>
      </c>
      <c r="N8" s="12">
        <f t="shared" ref="N8:N56" si="11">MAX(0,ROUND(M8,0))</f>
        <v>0</v>
      </c>
      <c r="O8" s="12" t="str">
        <f t="shared" ref="O8:O56" si="12">VLOOKUP(N8,$A$96:$B$106, 2)</f>
        <v>L-</v>
      </c>
      <c r="P8" s="12">
        <f t="shared" ref="P8:P56" si="13">VLOOKUP(N8,$A$109:$B$119,2)</f>
        <v>3</v>
      </c>
      <c r="Q8" s="12">
        <f t="shared" ref="Q8:Q56" si="14">(P8*43.56)</f>
        <v>130.68</v>
      </c>
      <c r="R8" s="20" t="str">
        <f t="shared" si="0"/>
        <v>K2O may be applied, plant response likely</v>
      </c>
    </row>
    <row r="9" spans="1:18" ht="54" customHeight="1" x14ac:dyDescent="0.2">
      <c r="A9" s="24"/>
      <c r="B9" s="16">
        <f t="shared" si="1"/>
        <v>0</v>
      </c>
      <c r="C9" s="4">
        <f t="shared" si="2"/>
        <v>-3.26</v>
      </c>
      <c r="D9" s="4">
        <f t="shared" si="3"/>
        <v>-103.5</v>
      </c>
      <c r="E9" s="4">
        <f t="shared" si="4"/>
        <v>-3.26</v>
      </c>
      <c r="F9" s="4">
        <f t="shared" si="5"/>
        <v>0</v>
      </c>
      <c r="G9" s="4" t="str">
        <f t="shared" si="6"/>
        <v>L-</v>
      </c>
      <c r="H9" s="4">
        <f t="shared" si="7"/>
        <v>3</v>
      </c>
      <c r="I9" s="4">
        <f t="shared" si="8"/>
        <v>130.68</v>
      </c>
      <c r="J9" s="14" t="str">
        <f t="shared" si="9"/>
        <v>P2O5 may be applied, plant response likely</v>
      </c>
      <c r="L9" s="24"/>
      <c r="M9" s="16">
        <f t="shared" si="10"/>
        <v>0</v>
      </c>
      <c r="N9" s="4">
        <f t="shared" si="11"/>
        <v>0</v>
      </c>
      <c r="O9" s="4" t="str">
        <f t="shared" si="12"/>
        <v>L-</v>
      </c>
      <c r="P9" s="4">
        <f t="shared" si="13"/>
        <v>3</v>
      </c>
      <c r="Q9" s="4">
        <f t="shared" si="14"/>
        <v>130.68</v>
      </c>
      <c r="R9" s="19" t="str">
        <f t="shared" si="0"/>
        <v>K2O may be applied, plant response likely</v>
      </c>
    </row>
    <row r="10" spans="1:18" ht="54" customHeight="1" x14ac:dyDescent="0.2">
      <c r="A10" s="25"/>
      <c r="B10" s="17">
        <f t="shared" si="1"/>
        <v>0</v>
      </c>
      <c r="C10" s="11">
        <f t="shared" si="2"/>
        <v>-3.26</v>
      </c>
      <c r="D10" s="11">
        <f t="shared" si="3"/>
        <v>-103.5</v>
      </c>
      <c r="E10" s="11">
        <f t="shared" si="4"/>
        <v>-3.26</v>
      </c>
      <c r="F10" s="11">
        <f t="shared" si="5"/>
        <v>0</v>
      </c>
      <c r="G10" s="11" t="str">
        <f t="shared" si="6"/>
        <v>L-</v>
      </c>
      <c r="H10" s="11">
        <f t="shared" si="7"/>
        <v>3</v>
      </c>
      <c r="I10" s="11">
        <f t="shared" si="8"/>
        <v>130.68</v>
      </c>
      <c r="J10" s="15" t="str">
        <f t="shared" si="9"/>
        <v>P2O5 may be applied, plant response likely</v>
      </c>
      <c r="L10" s="26"/>
      <c r="M10" s="18">
        <f t="shared" si="10"/>
        <v>0</v>
      </c>
      <c r="N10" s="12">
        <f t="shared" si="11"/>
        <v>0</v>
      </c>
      <c r="O10" s="12" t="str">
        <f t="shared" si="12"/>
        <v>L-</v>
      </c>
      <c r="P10" s="12">
        <f t="shared" si="13"/>
        <v>3</v>
      </c>
      <c r="Q10" s="12">
        <f t="shared" si="14"/>
        <v>130.68</v>
      </c>
      <c r="R10" s="20" t="str">
        <f t="shared" si="0"/>
        <v>K2O may be applied, plant response likely</v>
      </c>
    </row>
    <row r="11" spans="1:18" ht="54" customHeight="1" x14ac:dyDescent="0.2">
      <c r="A11" s="24"/>
      <c r="B11" s="16">
        <f t="shared" si="1"/>
        <v>0</v>
      </c>
      <c r="C11" s="4">
        <f t="shared" si="2"/>
        <v>-3.26</v>
      </c>
      <c r="D11" s="4">
        <f t="shared" si="3"/>
        <v>-103.5</v>
      </c>
      <c r="E11" s="4">
        <f t="shared" si="4"/>
        <v>-3.26</v>
      </c>
      <c r="F11" s="4">
        <f t="shared" si="5"/>
        <v>0</v>
      </c>
      <c r="G11" s="4" t="str">
        <f t="shared" si="6"/>
        <v>L-</v>
      </c>
      <c r="H11" s="4">
        <f t="shared" si="7"/>
        <v>3</v>
      </c>
      <c r="I11" s="4">
        <f t="shared" si="8"/>
        <v>130.68</v>
      </c>
      <c r="J11" s="14" t="str">
        <f>VLOOKUP(F11,$A$85:$B$93,2)</f>
        <v>P2O5 may be applied, plant response likely</v>
      </c>
      <c r="L11" s="24"/>
      <c r="M11" s="16">
        <f t="shared" si="10"/>
        <v>0</v>
      </c>
      <c r="N11" s="4">
        <f t="shared" si="11"/>
        <v>0</v>
      </c>
      <c r="O11" s="4" t="str">
        <f t="shared" si="12"/>
        <v>L-</v>
      </c>
      <c r="P11" s="4">
        <f t="shared" si="13"/>
        <v>3</v>
      </c>
      <c r="Q11" s="4">
        <f t="shared" si="14"/>
        <v>130.68</v>
      </c>
      <c r="R11" s="19" t="str">
        <f t="shared" si="0"/>
        <v>K2O may be applied, plant response likely</v>
      </c>
    </row>
    <row r="12" spans="1:18" ht="54" customHeight="1" x14ac:dyDescent="0.2">
      <c r="A12" s="25"/>
      <c r="B12" s="17">
        <f t="shared" si="1"/>
        <v>0</v>
      </c>
      <c r="C12" s="11">
        <f t="shared" si="2"/>
        <v>-3.26</v>
      </c>
      <c r="D12" s="11">
        <f t="shared" si="3"/>
        <v>-103.5</v>
      </c>
      <c r="E12" s="11">
        <f t="shared" si="4"/>
        <v>-3.26</v>
      </c>
      <c r="F12" s="11">
        <f t="shared" si="5"/>
        <v>0</v>
      </c>
      <c r="G12" s="11" t="str">
        <f t="shared" si="6"/>
        <v>L-</v>
      </c>
      <c r="H12" s="11">
        <f t="shared" si="7"/>
        <v>3</v>
      </c>
      <c r="I12" s="11">
        <f t="shared" si="8"/>
        <v>130.68</v>
      </c>
      <c r="J12" s="15" t="str">
        <f t="shared" si="9"/>
        <v>P2O5 may be applied, plant response likely</v>
      </c>
      <c r="L12" s="26"/>
      <c r="M12" s="18">
        <f t="shared" si="10"/>
        <v>0</v>
      </c>
      <c r="N12" s="12">
        <f t="shared" si="11"/>
        <v>0</v>
      </c>
      <c r="O12" s="12" t="str">
        <f t="shared" si="12"/>
        <v>L-</v>
      </c>
      <c r="P12" s="12">
        <f t="shared" si="13"/>
        <v>3</v>
      </c>
      <c r="Q12" s="12">
        <f t="shared" si="14"/>
        <v>130.68</v>
      </c>
      <c r="R12" s="20" t="str">
        <f t="shared" si="0"/>
        <v>K2O may be applied, plant response likely</v>
      </c>
    </row>
    <row r="13" spans="1:18" ht="54" customHeight="1" x14ac:dyDescent="0.2">
      <c r="A13" s="24"/>
      <c r="B13" s="16">
        <f t="shared" si="1"/>
        <v>0</v>
      </c>
      <c r="C13" s="4">
        <f t="shared" si="2"/>
        <v>-3.26</v>
      </c>
      <c r="D13" s="4">
        <f t="shared" si="3"/>
        <v>-103.5</v>
      </c>
      <c r="E13" s="4">
        <f t="shared" si="4"/>
        <v>-3.26</v>
      </c>
      <c r="F13" s="4">
        <f t="shared" si="5"/>
        <v>0</v>
      </c>
      <c r="G13" s="4" t="str">
        <f t="shared" si="6"/>
        <v>L-</v>
      </c>
      <c r="H13" s="4">
        <f t="shared" si="7"/>
        <v>3</v>
      </c>
      <c r="I13" s="4">
        <f t="shared" si="8"/>
        <v>130.68</v>
      </c>
      <c r="J13" s="14" t="str">
        <f t="shared" si="9"/>
        <v>P2O5 may be applied, plant response likely</v>
      </c>
      <c r="L13" s="24"/>
      <c r="M13" s="16">
        <f t="shared" si="10"/>
        <v>0</v>
      </c>
      <c r="N13" s="4">
        <f t="shared" si="11"/>
        <v>0</v>
      </c>
      <c r="O13" s="4" t="str">
        <f t="shared" si="12"/>
        <v>L-</v>
      </c>
      <c r="P13" s="4">
        <f t="shared" si="13"/>
        <v>3</v>
      </c>
      <c r="Q13" s="4">
        <f t="shared" si="14"/>
        <v>130.68</v>
      </c>
      <c r="R13" s="19" t="str">
        <f t="shared" si="0"/>
        <v>K2O may be applied, plant response likely</v>
      </c>
    </row>
    <row r="14" spans="1:18" ht="54" customHeight="1" x14ac:dyDescent="0.2">
      <c r="A14" s="25"/>
      <c r="B14" s="17">
        <f t="shared" si="1"/>
        <v>0</v>
      </c>
      <c r="C14" s="11">
        <f t="shared" si="2"/>
        <v>-3.26</v>
      </c>
      <c r="D14" s="11">
        <f t="shared" si="3"/>
        <v>-103.5</v>
      </c>
      <c r="E14" s="11">
        <f t="shared" si="4"/>
        <v>-3.26</v>
      </c>
      <c r="F14" s="11">
        <f t="shared" si="5"/>
        <v>0</v>
      </c>
      <c r="G14" s="11" t="str">
        <f t="shared" si="6"/>
        <v>L-</v>
      </c>
      <c r="H14" s="11">
        <f t="shared" si="7"/>
        <v>3</v>
      </c>
      <c r="I14" s="11">
        <f t="shared" si="8"/>
        <v>130.68</v>
      </c>
      <c r="J14" s="15" t="str">
        <f t="shared" si="9"/>
        <v>P2O5 may be applied, plant response likely</v>
      </c>
      <c r="L14" s="26"/>
      <c r="M14" s="18">
        <f t="shared" si="10"/>
        <v>0</v>
      </c>
      <c r="N14" s="12">
        <f t="shared" si="11"/>
        <v>0</v>
      </c>
      <c r="O14" s="12" t="str">
        <f t="shared" si="12"/>
        <v>L-</v>
      </c>
      <c r="P14" s="12">
        <f t="shared" si="13"/>
        <v>3</v>
      </c>
      <c r="Q14" s="12">
        <f t="shared" si="14"/>
        <v>130.68</v>
      </c>
      <c r="R14" s="20" t="str">
        <f t="shared" si="0"/>
        <v>K2O may be applied, plant response likely</v>
      </c>
    </row>
    <row r="15" spans="1:18" ht="54" customHeight="1" x14ac:dyDescent="0.2">
      <c r="A15" s="24"/>
      <c r="B15" s="16">
        <f t="shared" si="1"/>
        <v>0</v>
      </c>
      <c r="C15" s="4">
        <f t="shared" si="2"/>
        <v>-3.26</v>
      </c>
      <c r="D15" s="4">
        <f t="shared" si="3"/>
        <v>-103.5</v>
      </c>
      <c r="E15" s="4">
        <f t="shared" si="4"/>
        <v>-3.26</v>
      </c>
      <c r="F15" s="4">
        <f t="shared" si="5"/>
        <v>0</v>
      </c>
      <c r="G15" s="4" t="str">
        <f t="shared" si="6"/>
        <v>L-</v>
      </c>
      <c r="H15" s="4">
        <f t="shared" si="7"/>
        <v>3</v>
      </c>
      <c r="I15" s="4">
        <f t="shared" si="8"/>
        <v>130.68</v>
      </c>
      <c r="J15" s="14" t="str">
        <f t="shared" si="9"/>
        <v>P2O5 may be applied, plant response likely</v>
      </c>
      <c r="L15" s="24"/>
      <c r="M15" s="16">
        <f t="shared" si="10"/>
        <v>0</v>
      </c>
      <c r="N15" s="4">
        <f t="shared" si="11"/>
        <v>0</v>
      </c>
      <c r="O15" s="4" t="str">
        <f t="shared" si="12"/>
        <v>L-</v>
      </c>
      <c r="P15" s="4">
        <f t="shared" si="13"/>
        <v>3</v>
      </c>
      <c r="Q15" s="4">
        <f t="shared" si="14"/>
        <v>130.68</v>
      </c>
      <c r="R15" s="19" t="str">
        <f t="shared" si="0"/>
        <v>K2O may be applied, plant response likely</v>
      </c>
    </row>
    <row r="16" spans="1:18" ht="54" customHeight="1" x14ac:dyDescent="0.2">
      <c r="A16" s="25"/>
      <c r="B16" s="17">
        <f t="shared" si="1"/>
        <v>0</v>
      </c>
      <c r="C16" s="11">
        <f t="shared" si="2"/>
        <v>-3.26</v>
      </c>
      <c r="D16" s="11">
        <f t="shared" si="3"/>
        <v>-103.5</v>
      </c>
      <c r="E16" s="11">
        <f t="shared" si="4"/>
        <v>-3.26</v>
      </c>
      <c r="F16" s="11">
        <f t="shared" si="5"/>
        <v>0</v>
      </c>
      <c r="G16" s="11" t="str">
        <f t="shared" si="6"/>
        <v>L-</v>
      </c>
      <c r="H16" s="11">
        <f t="shared" si="7"/>
        <v>3</v>
      </c>
      <c r="I16" s="11">
        <f t="shared" si="8"/>
        <v>130.68</v>
      </c>
      <c r="J16" s="15" t="str">
        <f t="shared" si="9"/>
        <v>P2O5 may be applied, plant response likely</v>
      </c>
      <c r="L16" s="26"/>
      <c r="M16" s="18">
        <f t="shared" si="10"/>
        <v>0</v>
      </c>
      <c r="N16" s="12">
        <f t="shared" si="11"/>
        <v>0</v>
      </c>
      <c r="O16" s="12" t="str">
        <f t="shared" si="12"/>
        <v>L-</v>
      </c>
      <c r="P16" s="12">
        <f t="shared" si="13"/>
        <v>3</v>
      </c>
      <c r="Q16" s="12">
        <f t="shared" si="14"/>
        <v>130.68</v>
      </c>
      <c r="R16" s="20" t="str">
        <f t="shared" si="0"/>
        <v>K2O may be applied, plant response likely</v>
      </c>
    </row>
    <row r="17" spans="1:18" ht="54" customHeight="1" x14ac:dyDescent="0.2">
      <c r="A17" s="24"/>
      <c r="B17" s="16">
        <f t="shared" si="1"/>
        <v>0</v>
      </c>
      <c r="C17" s="4">
        <f t="shared" si="2"/>
        <v>-3.26</v>
      </c>
      <c r="D17" s="4">
        <f t="shared" si="3"/>
        <v>-103.5</v>
      </c>
      <c r="E17" s="4">
        <f t="shared" si="4"/>
        <v>-3.26</v>
      </c>
      <c r="F17" s="4">
        <f t="shared" si="5"/>
        <v>0</v>
      </c>
      <c r="G17" s="4" t="str">
        <f t="shared" si="6"/>
        <v>L-</v>
      </c>
      <c r="H17" s="4">
        <f t="shared" si="7"/>
        <v>3</v>
      </c>
      <c r="I17" s="4">
        <f t="shared" si="8"/>
        <v>130.68</v>
      </c>
      <c r="J17" s="14" t="str">
        <f t="shared" si="9"/>
        <v>P2O5 may be applied, plant response likely</v>
      </c>
      <c r="L17" s="24"/>
      <c r="M17" s="16">
        <f t="shared" si="10"/>
        <v>0</v>
      </c>
      <c r="N17" s="4">
        <f t="shared" si="11"/>
        <v>0</v>
      </c>
      <c r="O17" s="4" t="str">
        <f t="shared" si="12"/>
        <v>L-</v>
      </c>
      <c r="P17" s="4">
        <f t="shared" si="13"/>
        <v>3</v>
      </c>
      <c r="Q17" s="4">
        <f t="shared" si="14"/>
        <v>130.68</v>
      </c>
      <c r="R17" s="19" t="str">
        <f t="shared" si="0"/>
        <v>K2O may be applied, plant response likely</v>
      </c>
    </row>
    <row r="18" spans="1:18" ht="54" customHeight="1" x14ac:dyDescent="0.2">
      <c r="A18" s="25"/>
      <c r="B18" s="17">
        <f t="shared" si="1"/>
        <v>0</v>
      </c>
      <c r="C18" s="11">
        <f t="shared" si="2"/>
        <v>-3.26</v>
      </c>
      <c r="D18" s="11">
        <f t="shared" si="3"/>
        <v>-103.5</v>
      </c>
      <c r="E18" s="11">
        <f t="shared" si="4"/>
        <v>-3.26</v>
      </c>
      <c r="F18" s="11">
        <f t="shared" si="5"/>
        <v>0</v>
      </c>
      <c r="G18" s="11" t="str">
        <f t="shared" si="6"/>
        <v>L-</v>
      </c>
      <c r="H18" s="11">
        <f t="shared" si="7"/>
        <v>3</v>
      </c>
      <c r="I18" s="11">
        <f t="shared" si="8"/>
        <v>130.68</v>
      </c>
      <c r="J18" s="15" t="str">
        <f t="shared" si="9"/>
        <v>P2O5 may be applied, plant response likely</v>
      </c>
      <c r="L18" s="26"/>
      <c r="M18" s="18">
        <f t="shared" si="10"/>
        <v>0</v>
      </c>
      <c r="N18" s="12">
        <f t="shared" si="11"/>
        <v>0</v>
      </c>
      <c r="O18" s="12" t="str">
        <f t="shared" si="12"/>
        <v>L-</v>
      </c>
      <c r="P18" s="12">
        <f t="shared" si="13"/>
        <v>3</v>
      </c>
      <c r="Q18" s="12">
        <f t="shared" si="14"/>
        <v>130.68</v>
      </c>
      <c r="R18" s="20" t="str">
        <f t="shared" si="0"/>
        <v>K2O may be applied, plant response likely</v>
      </c>
    </row>
    <row r="19" spans="1:18" ht="54" customHeight="1" x14ac:dyDescent="0.2">
      <c r="A19" s="24"/>
      <c r="B19" s="16">
        <f t="shared" si="1"/>
        <v>0</v>
      </c>
      <c r="C19" s="4">
        <f t="shared" si="2"/>
        <v>-3.26</v>
      </c>
      <c r="D19" s="4">
        <f t="shared" si="3"/>
        <v>-103.5</v>
      </c>
      <c r="E19" s="4">
        <f t="shared" si="4"/>
        <v>-3.26</v>
      </c>
      <c r="F19" s="4">
        <f t="shared" si="5"/>
        <v>0</v>
      </c>
      <c r="G19" s="4" t="str">
        <f t="shared" si="6"/>
        <v>L-</v>
      </c>
      <c r="H19" s="4">
        <f t="shared" si="7"/>
        <v>3</v>
      </c>
      <c r="I19" s="4">
        <f t="shared" si="8"/>
        <v>130.68</v>
      </c>
      <c r="J19" s="14" t="str">
        <f t="shared" si="9"/>
        <v>P2O5 may be applied, plant response likely</v>
      </c>
      <c r="L19" s="24"/>
      <c r="M19" s="16">
        <f t="shared" si="10"/>
        <v>0</v>
      </c>
      <c r="N19" s="4">
        <f t="shared" si="11"/>
        <v>0</v>
      </c>
      <c r="O19" s="4" t="str">
        <f t="shared" si="12"/>
        <v>L-</v>
      </c>
      <c r="P19" s="4">
        <f t="shared" si="13"/>
        <v>3</v>
      </c>
      <c r="Q19" s="4">
        <f t="shared" si="14"/>
        <v>130.68</v>
      </c>
      <c r="R19" s="19" t="str">
        <f t="shared" si="0"/>
        <v>K2O may be applied, plant response likely</v>
      </c>
    </row>
    <row r="20" spans="1:18" ht="54" customHeight="1" x14ac:dyDescent="0.2">
      <c r="A20" s="25"/>
      <c r="B20" s="17">
        <f t="shared" si="1"/>
        <v>0</v>
      </c>
      <c r="C20" s="11">
        <f t="shared" si="2"/>
        <v>-3.26</v>
      </c>
      <c r="D20" s="11">
        <f t="shared" si="3"/>
        <v>-103.5</v>
      </c>
      <c r="E20" s="11">
        <f t="shared" si="4"/>
        <v>-3.26</v>
      </c>
      <c r="F20" s="11">
        <f t="shared" si="5"/>
        <v>0</v>
      </c>
      <c r="G20" s="11" t="str">
        <f t="shared" si="6"/>
        <v>L-</v>
      </c>
      <c r="H20" s="11">
        <f t="shared" si="7"/>
        <v>3</v>
      </c>
      <c r="I20" s="11">
        <f t="shared" si="8"/>
        <v>130.68</v>
      </c>
      <c r="J20" s="15" t="str">
        <f t="shared" si="9"/>
        <v>P2O5 may be applied, plant response likely</v>
      </c>
      <c r="L20" s="26"/>
      <c r="M20" s="18">
        <f t="shared" si="10"/>
        <v>0</v>
      </c>
      <c r="N20" s="12">
        <f t="shared" si="11"/>
        <v>0</v>
      </c>
      <c r="O20" s="12" t="str">
        <f t="shared" si="12"/>
        <v>L-</v>
      </c>
      <c r="P20" s="12">
        <f t="shared" si="13"/>
        <v>3</v>
      </c>
      <c r="Q20" s="12">
        <f t="shared" si="14"/>
        <v>130.68</v>
      </c>
      <c r="R20" s="20" t="str">
        <f t="shared" si="0"/>
        <v>K2O may be applied, plant response likely</v>
      </c>
    </row>
    <row r="21" spans="1:18" ht="54" customHeight="1" x14ac:dyDescent="0.2">
      <c r="A21" s="24"/>
      <c r="B21" s="16">
        <f t="shared" si="1"/>
        <v>0</v>
      </c>
      <c r="C21" s="4">
        <f t="shared" si="2"/>
        <v>-3.26</v>
      </c>
      <c r="D21" s="4">
        <f t="shared" si="3"/>
        <v>-103.5</v>
      </c>
      <c r="E21" s="4">
        <f t="shared" si="4"/>
        <v>-3.26</v>
      </c>
      <c r="F21" s="4">
        <f t="shared" si="5"/>
        <v>0</v>
      </c>
      <c r="G21" s="4" t="str">
        <f t="shared" si="6"/>
        <v>L-</v>
      </c>
      <c r="H21" s="4">
        <f t="shared" si="7"/>
        <v>3</v>
      </c>
      <c r="I21" s="4">
        <f t="shared" si="8"/>
        <v>130.68</v>
      </c>
      <c r="J21" s="14" t="str">
        <f t="shared" si="9"/>
        <v>P2O5 may be applied, plant response likely</v>
      </c>
      <c r="L21" s="24"/>
      <c r="M21" s="16">
        <f t="shared" si="10"/>
        <v>0</v>
      </c>
      <c r="N21" s="4">
        <f t="shared" si="11"/>
        <v>0</v>
      </c>
      <c r="O21" s="4" t="str">
        <f t="shared" si="12"/>
        <v>L-</v>
      </c>
      <c r="P21" s="4">
        <f t="shared" si="13"/>
        <v>3</v>
      </c>
      <c r="Q21" s="4">
        <f t="shared" si="14"/>
        <v>130.68</v>
      </c>
      <c r="R21" s="19" t="str">
        <f t="shared" si="0"/>
        <v>K2O may be applied, plant response likely</v>
      </c>
    </row>
    <row r="22" spans="1:18" ht="54" customHeight="1" x14ac:dyDescent="0.2">
      <c r="A22" s="25"/>
      <c r="B22" s="17">
        <f t="shared" si="1"/>
        <v>0</v>
      </c>
      <c r="C22" s="11">
        <f t="shared" si="2"/>
        <v>-3.26</v>
      </c>
      <c r="D22" s="11">
        <f t="shared" si="3"/>
        <v>-103.5</v>
      </c>
      <c r="E22" s="11">
        <f t="shared" si="4"/>
        <v>-3.26</v>
      </c>
      <c r="F22" s="11">
        <f t="shared" si="5"/>
        <v>0</v>
      </c>
      <c r="G22" s="11" t="str">
        <f t="shared" si="6"/>
        <v>L-</v>
      </c>
      <c r="H22" s="11">
        <f t="shared" si="7"/>
        <v>3</v>
      </c>
      <c r="I22" s="11">
        <f t="shared" si="8"/>
        <v>130.68</v>
      </c>
      <c r="J22" s="15" t="str">
        <f t="shared" si="9"/>
        <v>P2O5 may be applied, plant response likely</v>
      </c>
      <c r="L22" s="26"/>
      <c r="M22" s="18">
        <f t="shared" si="10"/>
        <v>0</v>
      </c>
      <c r="N22" s="12">
        <f t="shared" si="11"/>
        <v>0</v>
      </c>
      <c r="O22" s="12" t="str">
        <f t="shared" si="12"/>
        <v>L-</v>
      </c>
      <c r="P22" s="12">
        <f t="shared" si="13"/>
        <v>3</v>
      </c>
      <c r="Q22" s="12">
        <f t="shared" si="14"/>
        <v>130.68</v>
      </c>
      <c r="R22" s="20" t="str">
        <f t="shared" si="0"/>
        <v>K2O may be applied, plant response likely</v>
      </c>
    </row>
    <row r="23" spans="1:18" ht="54" customHeight="1" x14ac:dyDescent="0.2">
      <c r="A23" s="24"/>
      <c r="B23" s="16">
        <f t="shared" si="1"/>
        <v>0</v>
      </c>
      <c r="C23" s="4">
        <f t="shared" si="2"/>
        <v>-3.26</v>
      </c>
      <c r="D23" s="4">
        <f t="shared" si="3"/>
        <v>-103.5</v>
      </c>
      <c r="E23" s="4">
        <f t="shared" si="4"/>
        <v>-3.26</v>
      </c>
      <c r="F23" s="4">
        <f t="shared" si="5"/>
        <v>0</v>
      </c>
      <c r="G23" s="4" t="str">
        <f t="shared" si="6"/>
        <v>L-</v>
      </c>
      <c r="H23" s="4">
        <f t="shared" si="7"/>
        <v>3</v>
      </c>
      <c r="I23" s="4">
        <f t="shared" si="8"/>
        <v>130.68</v>
      </c>
      <c r="J23" s="14" t="str">
        <f t="shared" si="9"/>
        <v>P2O5 may be applied, plant response likely</v>
      </c>
      <c r="L23" s="24"/>
      <c r="M23" s="16">
        <f t="shared" si="10"/>
        <v>0</v>
      </c>
      <c r="N23" s="4">
        <f t="shared" si="11"/>
        <v>0</v>
      </c>
      <c r="O23" s="4" t="str">
        <f t="shared" si="12"/>
        <v>L-</v>
      </c>
      <c r="P23" s="4">
        <f t="shared" si="13"/>
        <v>3</v>
      </c>
      <c r="Q23" s="4">
        <f t="shared" si="14"/>
        <v>130.68</v>
      </c>
      <c r="R23" s="19" t="str">
        <f t="shared" si="0"/>
        <v>K2O may be applied, plant response likely</v>
      </c>
    </row>
    <row r="24" spans="1:18" ht="54" customHeight="1" x14ac:dyDescent="0.2">
      <c r="A24" s="25"/>
      <c r="B24" s="17">
        <f t="shared" si="1"/>
        <v>0</v>
      </c>
      <c r="C24" s="11">
        <f t="shared" si="2"/>
        <v>-3.26</v>
      </c>
      <c r="D24" s="11">
        <f t="shared" si="3"/>
        <v>-103.5</v>
      </c>
      <c r="E24" s="11">
        <f t="shared" si="4"/>
        <v>-3.26</v>
      </c>
      <c r="F24" s="11">
        <f t="shared" si="5"/>
        <v>0</v>
      </c>
      <c r="G24" s="11" t="str">
        <f t="shared" si="6"/>
        <v>L-</v>
      </c>
      <c r="H24" s="11">
        <f t="shared" si="7"/>
        <v>3</v>
      </c>
      <c r="I24" s="11">
        <f t="shared" si="8"/>
        <v>130.68</v>
      </c>
      <c r="J24" s="15" t="str">
        <f t="shared" si="9"/>
        <v>P2O5 may be applied, plant response likely</v>
      </c>
      <c r="L24" s="26"/>
      <c r="M24" s="18">
        <f t="shared" si="10"/>
        <v>0</v>
      </c>
      <c r="N24" s="12">
        <f t="shared" si="11"/>
        <v>0</v>
      </c>
      <c r="O24" s="12" t="str">
        <f t="shared" si="12"/>
        <v>L-</v>
      </c>
      <c r="P24" s="12">
        <f t="shared" si="13"/>
        <v>3</v>
      </c>
      <c r="Q24" s="12">
        <f t="shared" si="14"/>
        <v>130.68</v>
      </c>
      <c r="R24" s="20" t="str">
        <f t="shared" si="0"/>
        <v>K2O may be applied, plant response likely</v>
      </c>
    </row>
    <row r="25" spans="1:18" ht="54" customHeight="1" x14ac:dyDescent="0.2">
      <c r="A25" s="24"/>
      <c r="B25" s="16">
        <f t="shared" si="1"/>
        <v>0</v>
      </c>
      <c r="C25" s="4">
        <f t="shared" si="2"/>
        <v>-3.26</v>
      </c>
      <c r="D25" s="4">
        <f t="shared" si="3"/>
        <v>-103.5</v>
      </c>
      <c r="E25" s="4">
        <f t="shared" si="4"/>
        <v>-3.26</v>
      </c>
      <c r="F25" s="4">
        <f t="shared" si="5"/>
        <v>0</v>
      </c>
      <c r="G25" s="4" t="str">
        <f t="shared" si="6"/>
        <v>L-</v>
      </c>
      <c r="H25" s="4">
        <f t="shared" si="7"/>
        <v>3</v>
      </c>
      <c r="I25" s="4">
        <f t="shared" si="8"/>
        <v>130.68</v>
      </c>
      <c r="J25" s="14" t="str">
        <f t="shared" si="9"/>
        <v>P2O5 may be applied, plant response likely</v>
      </c>
      <c r="L25" s="24"/>
      <c r="M25" s="16">
        <f t="shared" si="10"/>
        <v>0</v>
      </c>
      <c r="N25" s="4">
        <f t="shared" si="11"/>
        <v>0</v>
      </c>
      <c r="O25" s="4" t="str">
        <f t="shared" si="12"/>
        <v>L-</v>
      </c>
      <c r="P25" s="4">
        <f t="shared" si="13"/>
        <v>3</v>
      </c>
      <c r="Q25" s="4">
        <f t="shared" si="14"/>
        <v>130.68</v>
      </c>
      <c r="R25" s="19" t="str">
        <f t="shared" si="0"/>
        <v>K2O may be applied, plant response likely</v>
      </c>
    </row>
    <row r="26" spans="1:18" ht="54" customHeight="1" x14ac:dyDescent="0.2">
      <c r="A26" s="25"/>
      <c r="B26" s="17">
        <f t="shared" si="1"/>
        <v>0</v>
      </c>
      <c r="C26" s="11">
        <f t="shared" si="2"/>
        <v>-3.26</v>
      </c>
      <c r="D26" s="11">
        <f t="shared" si="3"/>
        <v>-103.5</v>
      </c>
      <c r="E26" s="11">
        <f t="shared" si="4"/>
        <v>-3.26</v>
      </c>
      <c r="F26" s="11">
        <f t="shared" si="5"/>
        <v>0</v>
      </c>
      <c r="G26" s="11" t="str">
        <f t="shared" si="6"/>
        <v>L-</v>
      </c>
      <c r="H26" s="11">
        <f t="shared" si="7"/>
        <v>3</v>
      </c>
      <c r="I26" s="11">
        <f t="shared" si="8"/>
        <v>130.68</v>
      </c>
      <c r="J26" s="15" t="str">
        <f t="shared" si="9"/>
        <v>P2O5 may be applied, plant response likely</v>
      </c>
      <c r="L26" s="26"/>
      <c r="M26" s="18">
        <f t="shared" si="10"/>
        <v>0</v>
      </c>
      <c r="N26" s="12">
        <f t="shared" si="11"/>
        <v>0</v>
      </c>
      <c r="O26" s="12" t="str">
        <f t="shared" si="12"/>
        <v>L-</v>
      </c>
      <c r="P26" s="12">
        <f t="shared" si="13"/>
        <v>3</v>
      </c>
      <c r="Q26" s="12">
        <f t="shared" si="14"/>
        <v>130.68</v>
      </c>
      <c r="R26" s="20" t="str">
        <f t="shared" si="0"/>
        <v>K2O may be applied, plant response likely</v>
      </c>
    </row>
    <row r="27" spans="1:18" ht="54" customHeight="1" x14ac:dyDescent="0.2">
      <c r="A27" s="24"/>
      <c r="B27" s="16">
        <f t="shared" si="1"/>
        <v>0</v>
      </c>
      <c r="C27" s="4">
        <f t="shared" si="2"/>
        <v>-3.26</v>
      </c>
      <c r="D27" s="4">
        <f t="shared" si="3"/>
        <v>-103.5</v>
      </c>
      <c r="E27" s="4">
        <f t="shared" si="4"/>
        <v>-3.26</v>
      </c>
      <c r="F27" s="4">
        <f t="shared" si="5"/>
        <v>0</v>
      </c>
      <c r="G27" s="4" t="str">
        <f t="shared" si="6"/>
        <v>L-</v>
      </c>
      <c r="H27" s="4">
        <f t="shared" si="7"/>
        <v>3</v>
      </c>
      <c r="I27" s="4">
        <f t="shared" si="8"/>
        <v>130.68</v>
      </c>
      <c r="J27" s="14" t="str">
        <f t="shared" si="9"/>
        <v>P2O5 may be applied, plant response likely</v>
      </c>
      <c r="L27" s="24"/>
      <c r="M27" s="16">
        <f t="shared" si="10"/>
        <v>0</v>
      </c>
      <c r="N27" s="4">
        <f t="shared" si="11"/>
        <v>0</v>
      </c>
      <c r="O27" s="4" t="str">
        <f t="shared" si="12"/>
        <v>L-</v>
      </c>
      <c r="P27" s="4">
        <f t="shared" si="13"/>
        <v>3</v>
      </c>
      <c r="Q27" s="4">
        <f t="shared" si="14"/>
        <v>130.68</v>
      </c>
      <c r="R27" s="19" t="str">
        <f t="shared" si="0"/>
        <v>K2O may be applied, plant response likely</v>
      </c>
    </row>
    <row r="28" spans="1:18" ht="54" customHeight="1" x14ac:dyDescent="0.2">
      <c r="A28" s="25"/>
      <c r="B28" s="17">
        <f t="shared" si="1"/>
        <v>0</v>
      </c>
      <c r="C28" s="11">
        <f t="shared" si="2"/>
        <v>-3.26</v>
      </c>
      <c r="D28" s="11">
        <f t="shared" si="3"/>
        <v>-103.5</v>
      </c>
      <c r="E28" s="11">
        <f t="shared" si="4"/>
        <v>-3.26</v>
      </c>
      <c r="F28" s="11">
        <f t="shared" si="5"/>
        <v>0</v>
      </c>
      <c r="G28" s="11" t="str">
        <f t="shared" si="6"/>
        <v>L-</v>
      </c>
      <c r="H28" s="11">
        <f t="shared" si="7"/>
        <v>3</v>
      </c>
      <c r="I28" s="11">
        <f t="shared" si="8"/>
        <v>130.68</v>
      </c>
      <c r="J28" s="15" t="str">
        <f t="shared" si="9"/>
        <v>P2O5 may be applied, plant response likely</v>
      </c>
      <c r="L28" s="26"/>
      <c r="M28" s="18">
        <f t="shared" si="10"/>
        <v>0</v>
      </c>
      <c r="N28" s="12">
        <f t="shared" si="11"/>
        <v>0</v>
      </c>
      <c r="O28" s="12" t="str">
        <f t="shared" si="12"/>
        <v>L-</v>
      </c>
      <c r="P28" s="12">
        <f t="shared" si="13"/>
        <v>3</v>
      </c>
      <c r="Q28" s="12">
        <f t="shared" si="14"/>
        <v>130.68</v>
      </c>
      <c r="R28" s="20" t="str">
        <f t="shared" si="0"/>
        <v>K2O may be applied, plant response likely</v>
      </c>
    </row>
    <row r="29" spans="1:18" ht="54" customHeight="1" x14ac:dyDescent="0.2">
      <c r="A29" s="24"/>
      <c r="B29" s="16">
        <f t="shared" si="1"/>
        <v>0</v>
      </c>
      <c r="C29" s="4">
        <f t="shared" si="2"/>
        <v>-3.26</v>
      </c>
      <c r="D29" s="4">
        <f t="shared" si="3"/>
        <v>-103.5</v>
      </c>
      <c r="E29" s="4">
        <f t="shared" si="4"/>
        <v>-3.26</v>
      </c>
      <c r="F29" s="4">
        <f t="shared" si="5"/>
        <v>0</v>
      </c>
      <c r="G29" s="4" t="str">
        <f t="shared" si="6"/>
        <v>L-</v>
      </c>
      <c r="H29" s="4">
        <f t="shared" si="7"/>
        <v>3</v>
      </c>
      <c r="I29" s="4">
        <f t="shared" si="8"/>
        <v>130.68</v>
      </c>
      <c r="J29" s="14" t="str">
        <f t="shared" si="9"/>
        <v>P2O5 may be applied, plant response likely</v>
      </c>
      <c r="L29" s="24"/>
      <c r="M29" s="16">
        <f t="shared" si="10"/>
        <v>0</v>
      </c>
      <c r="N29" s="4">
        <f t="shared" si="11"/>
        <v>0</v>
      </c>
      <c r="O29" s="4" t="str">
        <f t="shared" si="12"/>
        <v>L-</v>
      </c>
      <c r="P29" s="4">
        <f t="shared" si="13"/>
        <v>3</v>
      </c>
      <c r="Q29" s="4">
        <f t="shared" si="14"/>
        <v>130.68</v>
      </c>
      <c r="R29" s="19" t="str">
        <f t="shared" si="0"/>
        <v>K2O may be applied, plant response likely</v>
      </c>
    </row>
    <row r="30" spans="1:18" ht="54" customHeight="1" x14ac:dyDescent="0.2">
      <c r="A30" s="25"/>
      <c r="B30" s="17">
        <f t="shared" si="1"/>
        <v>0</v>
      </c>
      <c r="C30" s="11">
        <f t="shared" si="2"/>
        <v>-3.26</v>
      </c>
      <c r="D30" s="11">
        <f t="shared" si="3"/>
        <v>-103.5</v>
      </c>
      <c r="E30" s="11">
        <f t="shared" si="4"/>
        <v>-3.26</v>
      </c>
      <c r="F30" s="11">
        <f t="shared" si="5"/>
        <v>0</v>
      </c>
      <c r="G30" s="11" t="str">
        <f t="shared" si="6"/>
        <v>L-</v>
      </c>
      <c r="H30" s="11">
        <f t="shared" si="7"/>
        <v>3</v>
      </c>
      <c r="I30" s="11">
        <f t="shared" si="8"/>
        <v>130.68</v>
      </c>
      <c r="J30" s="15" t="str">
        <f t="shared" si="9"/>
        <v>P2O5 may be applied, plant response likely</v>
      </c>
      <c r="L30" s="26"/>
      <c r="M30" s="18">
        <f t="shared" si="10"/>
        <v>0</v>
      </c>
      <c r="N30" s="12">
        <f t="shared" si="11"/>
        <v>0</v>
      </c>
      <c r="O30" s="12" t="str">
        <f t="shared" si="12"/>
        <v>L-</v>
      </c>
      <c r="P30" s="12">
        <f t="shared" si="13"/>
        <v>3</v>
      </c>
      <c r="Q30" s="12">
        <f t="shared" si="14"/>
        <v>130.68</v>
      </c>
      <c r="R30" s="20" t="str">
        <f t="shared" si="0"/>
        <v>K2O may be applied, plant response likely</v>
      </c>
    </row>
    <row r="31" spans="1:18" ht="54" customHeight="1" x14ac:dyDescent="0.2">
      <c r="A31" s="24"/>
      <c r="B31" s="16">
        <f t="shared" si="1"/>
        <v>0</v>
      </c>
      <c r="C31" s="4">
        <f t="shared" si="2"/>
        <v>-3.26</v>
      </c>
      <c r="D31" s="4">
        <f t="shared" si="3"/>
        <v>-103.5</v>
      </c>
      <c r="E31" s="4">
        <f t="shared" si="4"/>
        <v>-3.26</v>
      </c>
      <c r="F31" s="4">
        <f t="shared" si="5"/>
        <v>0</v>
      </c>
      <c r="G31" s="4" t="str">
        <f t="shared" si="6"/>
        <v>L-</v>
      </c>
      <c r="H31" s="4">
        <f t="shared" si="7"/>
        <v>3</v>
      </c>
      <c r="I31" s="4">
        <f t="shared" si="8"/>
        <v>130.68</v>
      </c>
      <c r="J31" s="14" t="str">
        <f t="shared" si="9"/>
        <v>P2O5 may be applied, plant response likely</v>
      </c>
      <c r="L31" s="24"/>
      <c r="M31" s="16">
        <f t="shared" si="10"/>
        <v>0</v>
      </c>
      <c r="N31" s="4">
        <f t="shared" si="11"/>
        <v>0</v>
      </c>
      <c r="O31" s="4" t="str">
        <f t="shared" si="12"/>
        <v>L-</v>
      </c>
      <c r="P31" s="4">
        <f t="shared" si="13"/>
        <v>3</v>
      </c>
      <c r="Q31" s="4">
        <f t="shared" si="14"/>
        <v>130.68</v>
      </c>
      <c r="R31" s="19" t="str">
        <f t="shared" si="0"/>
        <v>K2O may be applied, plant response likely</v>
      </c>
    </row>
    <row r="32" spans="1:18" ht="54" customHeight="1" x14ac:dyDescent="0.2">
      <c r="A32" s="25"/>
      <c r="B32" s="17">
        <f t="shared" si="1"/>
        <v>0</v>
      </c>
      <c r="C32" s="11">
        <f t="shared" si="2"/>
        <v>-3.26</v>
      </c>
      <c r="D32" s="11">
        <f t="shared" si="3"/>
        <v>-103.5</v>
      </c>
      <c r="E32" s="11">
        <f t="shared" si="4"/>
        <v>-3.26</v>
      </c>
      <c r="F32" s="11">
        <f t="shared" si="5"/>
        <v>0</v>
      </c>
      <c r="G32" s="11" t="str">
        <f t="shared" si="6"/>
        <v>L-</v>
      </c>
      <c r="H32" s="11">
        <f t="shared" si="7"/>
        <v>3</v>
      </c>
      <c r="I32" s="11">
        <f t="shared" si="8"/>
        <v>130.68</v>
      </c>
      <c r="J32" s="15" t="str">
        <f t="shared" si="9"/>
        <v>P2O5 may be applied, plant response likely</v>
      </c>
      <c r="L32" s="26"/>
      <c r="M32" s="18">
        <f t="shared" si="10"/>
        <v>0</v>
      </c>
      <c r="N32" s="12">
        <f t="shared" si="11"/>
        <v>0</v>
      </c>
      <c r="O32" s="12" t="str">
        <f t="shared" si="12"/>
        <v>L-</v>
      </c>
      <c r="P32" s="12">
        <f t="shared" si="13"/>
        <v>3</v>
      </c>
      <c r="Q32" s="12">
        <f t="shared" si="14"/>
        <v>130.68</v>
      </c>
      <c r="R32" s="20" t="str">
        <f t="shared" si="0"/>
        <v>K2O may be applied, plant response likely</v>
      </c>
    </row>
    <row r="33" spans="1:18" ht="54" customHeight="1" x14ac:dyDescent="0.2">
      <c r="A33" s="24"/>
      <c r="B33" s="16">
        <f t="shared" si="1"/>
        <v>0</v>
      </c>
      <c r="C33" s="4">
        <f t="shared" si="2"/>
        <v>-3.26</v>
      </c>
      <c r="D33" s="4">
        <f t="shared" si="3"/>
        <v>-103.5</v>
      </c>
      <c r="E33" s="4">
        <f t="shared" si="4"/>
        <v>-3.26</v>
      </c>
      <c r="F33" s="4">
        <f t="shared" si="5"/>
        <v>0</v>
      </c>
      <c r="G33" s="4" t="str">
        <f t="shared" si="6"/>
        <v>L-</v>
      </c>
      <c r="H33" s="4">
        <f t="shared" si="7"/>
        <v>3</v>
      </c>
      <c r="I33" s="4">
        <f t="shared" si="8"/>
        <v>130.68</v>
      </c>
      <c r="J33" s="14" t="str">
        <f t="shared" si="9"/>
        <v>P2O5 may be applied, plant response likely</v>
      </c>
      <c r="L33" s="24"/>
      <c r="M33" s="16">
        <f t="shared" si="10"/>
        <v>0</v>
      </c>
      <c r="N33" s="4">
        <f t="shared" si="11"/>
        <v>0</v>
      </c>
      <c r="O33" s="4" t="str">
        <f t="shared" si="12"/>
        <v>L-</v>
      </c>
      <c r="P33" s="4">
        <f t="shared" si="13"/>
        <v>3</v>
      </c>
      <c r="Q33" s="4">
        <f t="shared" si="14"/>
        <v>130.68</v>
      </c>
      <c r="R33" s="19" t="str">
        <f t="shared" si="0"/>
        <v>K2O may be applied, plant response likely</v>
      </c>
    </row>
    <row r="34" spans="1:18" ht="54" customHeight="1" x14ac:dyDescent="0.2">
      <c r="A34" s="25"/>
      <c r="B34" s="17">
        <f t="shared" si="1"/>
        <v>0</v>
      </c>
      <c r="C34" s="11">
        <f t="shared" si="2"/>
        <v>-3.26</v>
      </c>
      <c r="D34" s="11">
        <f t="shared" si="3"/>
        <v>-103.5</v>
      </c>
      <c r="E34" s="11">
        <f t="shared" si="4"/>
        <v>-3.26</v>
      </c>
      <c r="F34" s="11">
        <f t="shared" si="5"/>
        <v>0</v>
      </c>
      <c r="G34" s="11" t="str">
        <f t="shared" si="6"/>
        <v>L-</v>
      </c>
      <c r="H34" s="11">
        <f t="shared" si="7"/>
        <v>3</v>
      </c>
      <c r="I34" s="11">
        <f t="shared" si="8"/>
        <v>130.68</v>
      </c>
      <c r="J34" s="15" t="str">
        <f t="shared" si="9"/>
        <v>P2O5 may be applied, plant response likely</v>
      </c>
      <c r="L34" s="26"/>
      <c r="M34" s="18">
        <f t="shared" si="10"/>
        <v>0</v>
      </c>
      <c r="N34" s="12">
        <f t="shared" si="11"/>
        <v>0</v>
      </c>
      <c r="O34" s="12" t="str">
        <f t="shared" si="12"/>
        <v>L-</v>
      </c>
      <c r="P34" s="12">
        <f t="shared" si="13"/>
        <v>3</v>
      </c>
      <c r="Q34" s="12">
        <f t="shared" si="14"/>
        <v>130.68</v>
      </c>
      <c r="R34" s="20" t="str">
        <f t="shared" si="0"/>
        <v>K2O may be applied, plant response likely</v>
      </c>
    </row>
    <row r="35" spans="1:18" ht="54" customHeight="1" x14ac:dyDescent="0.2">
      <c r="A35" s="24"/>
      <c r="B35" s="16">
        <f t="shared" si="1"/>
        <v>0</v>
      </c>
      <c r="C35" s="4">
        <f t="shared" si="2"/>
        <v>-3.26</v>
      </c>
      <c r="D35" s="4">
        <f t="shared" si="3"/>
        <v>-103.5</v>
      </c>
      <c r="E35" s="4">
        <f t="shared" si="4"/>
        <v>-3.26</v>
      </c>
      <c r="F35" s="4">
        <f t="shared" si="5"/>
        <v>0</v>
      </c>
      <c r="G35" s="4" t="str">
        <f t="shared" si="6"/>
        <v>L-</v>
      </c>
      <c r="H35" s="4">
        <f t="shared" si="7"/>
        <v>3</v>
      </c>
      <c r="I35" s="4">
        <f t="shared" si="8"/>
        <v>130.68</v>
      </c>
      <c r="J35" s="14" t="str">
        <f t="shared" si="9"/>
        <v>P2O5 may be applied, plant response likely</v>
      </c>
      <c r="L35" s="24"/>
      <c r="M35" s="16">
        <f t="shared" si="10"/>
        <v>0</v>
      </c>
      <c r="N35" s="4">
        <f t="shared" si="11"/>
        <v>0</v>
      </c>
      <c r="O35" s="4" t="str">
        <f t="shared" si="12"/>
        <v>L-</v>
      </c>
      <c r="P35" s="4">
        <f t="shared" si="13"/>
        <v>3</v>
      </c>
      <c r="Q35" s="4">
        <f t="shared" si="14"/>
        <v>130.68</v>
      </c>
      <c r="R35" s="19" t="str">
        <f t="shared" si="0"/>
        <v>K2O may be applied, plant response likely</v>
      </c>
    </row>
    <row r="36" spans="1:18" ht="54" customHeight="1" x14ac:dyDescent="0.2">
      <c r="A36" s="25"/>
      <c r="B36" s="17">
        <f t="shared" si="1"/>
        <v>0</v>
      </c>
      <c r="C36" s="11">
        <f t="shared" si="2"/>
        <v>-3.26</v>
      </c>
      <c r="D36" s="11">
        <f t="shared" si="3"/>
        <v>-103.5</v>
      </c>
      <c r="E36" s="11">
        <f t="shared" si="4"/>
        <v>-3.26</v>
      </c>
      <c r="F36" s="11">
        <f t="shared" si="5"/>
        <v>0</v>
      </c>
      <c r="G36" s="11" t="str">
        <f t="shared" si="6"/>
        <v>L-</v>
      </c>
      <c r="H36" s="11">
        <f t="shared" si="7"/>
        <v>3</v>
      </c>
      <c r="I36" s="11">
        <f t="shared" si="8"/>
        <v>130.68</v>
      </c>
      <c r="J36" s="15" t="str">
        <f t="shared" si="9"/>
        <v>P2O5 may be applied, plant response likely</v>
      </c>
      <c r="L36" s="26"/>
      <c r="M36" s="18">
        <f t="shared" si="10"/>
        <v>0</v>
      </c>
      <c r="N36" s="12">
        <f t="shared" si="11"/>
        <v>0</v>
      </c>
      <c r="O36" s="12" t="str">
        <f t="shared" si="12"/>
        <v>L-</v>
      </c>
      <c r="P36" s="12">
        <f t="shared" si="13"/>
        <v>3</v>
      </c>
      <c r="Q36" s="12">
        <f t="shared" si="14"/>
        <v>130.68</v>
      </c>
      <c r="R36" s="20" t="str">
        <f t="shared" si="0"/>
        <v>K2O may be applied, plant response likely</v>
      </c>
    </row>
    <row r="37" spans="1:18" ht="54" customHeight="1" x14ac:dyDescent="0.2">
      <c r="A37" s="24"/>
      <c r="B37" s="16">
        <f t="shared" si="1"/>
        <v>0</v>
      </c>
      <c r="C37" s="4">
        <f t="shared" si="2"/>
        <v>-3.26</v>
      </c>
      <c r="D37" s="4">
        <f t="shared" si="3"/>
        <v>-103.5</v>
      </c>
      <c r="E37" s="4">
        <f t="shared" si="4"/>
        <v>-3.26</v>
      </c>
      <c r="F37" s="4">
        <f t="shared" si="5"/>
        <v>0</v>
      </c>
      <c r="G37" s="4" t="str">
        <f t="shared" si="6"/>
        <v>L-</v>
      </c>
      <c r="H37" s="4">
        <f t="shared" si="7"/>
        <v>3</v>
      </c>
      <c r="I37" s="4">
        <f t="shared" si="8"/>
        <v>130.68</v>
      </c>
      <c r="J37" s="14" t="str">
        <f t="shared" si="9"/>
        <v>P2O5 may be applied, plant response likely</v>
      </c>
      <c r="L37" s="24"/>
      <c r="M37" s="16">
        <f t="shared" si="10"/>
        <v>0</v>
      </c>
      <c r="N37" s="4">
        <f t="shared" si="11"/>
        <v>0</v>
      </c>
      <c r="O37" s="4" t="str">
        <f t="shared" si="12"/>
        <v>L-</v>
      </c>
      <c r="P37" s="4">
        <f t="shared" si="13"/>
        <v>3</v>
      </c>
      <c r="Q37" s="4">
        <f t="shared" si="14"/>
        <v>130.68</v>
      </c>
      <c r="R37" s="19" t="str">
        <f t="shared" si="0"/>
        <v>K2O may be applied, plant response likely</v>
      </c>
    </row>
    <row r="38" spans="1:18" ht="54" customHeight="1" x14ac:dyDescent="0.2">
      <c r="A38" s="25"/>
      <c r="B38" s="17">
        <f t="shared" si="1"/>
        <v>0</v>
      </c>
      <c r="C38" s="11">
        <f t="shared" si="2"/>
        <v>-3.26</v>
      </c>
      <c r="D38" s="11">
        <f t="shared" si="3"/>
        <v>-103.5</v>
      </c>
      <c r="E38" s="11">
        <f t="shared" si="4"/>
        <v>-3.26</v>
      </c>
      <c r="F38" s="11">
        <f t="shared" si="5"/>
        <v>0</v>
      </c>
      <c r="G38" s="11" t="str">
        <f t="shared" si="6"/>
        <v>L-</v>
      </c>
      <c r="H38" s="11">
        <f t="shared" si="7"/>
        <v>3</v>
      </c>
      <c r="I38" s="11">
        <f t="shared" si="8"/>
        <v>130.68</v>
      </c>
      <c r="J38" s="15" t="str">
        <f t="shared" si="9"/>
        <v>P2O5 may be applied, plant response likely</v>
      </c>
      <c r="L38" s="26"/>
      <c r="M38" s="18">
        <f t="shared" si="10"/>
        <v>0</v>
      </c>
      <c r="N38" s="12">
        <f t="shared" si="11"/>
        <v>0</v>
      </c>
      <c r="O38" s="12" t="str">
        <f t="shared" si="12"/>
        <v>L-</v>
      </c>
      <c r="P38" s="12">
        <f t="shared" si="13"/>
        <v>3</v>
      </c>
      <c r="Q38" s="12">
        <f t="shared" si="14"/>
        <v>130.68</v>
      </c>
      <c r="R38" s="20" t="str">
        <f t="shared" si="0"/>
        <v>K2O may be applied, plant response likely</v>
      </c>
    </row>
    <row r="39" spans="1:18" ht="54" customHeight="1" x14ac:dyDescent="0.2">
      <c r="A39" s="24"/>
      <c r="B39" s="16">
        <f t="shared" si="1"/>
        <v>0</v>
      </c>
      <c r="C39" s="4">
        <f t="shared" si="2"/>
        <v>-3.26</v>
      </c>
      <c r="D39" s="4">
        <f t="shared" si="3"/>
        <v>-103.5</v>
      </c>
      <c r="E39" s="4">
        <f t="shared" si="4"/>
        <v>-3.26</v>
      </c>
      <c r="F39" s="4">
        <f t="shared" si="5"/>
        <v>0</v>
      </c>
      <c r="G39" s="4" t="str">
        <f t="shared" si="6"/>
        <v>L-</v>
      </c>
      <c r="H39" s="4">
        <f t="shared" si="7"/>
        <v>3</v>
      </c>
      <c r="I39" s="4">
        <f t="shared" si="8"/>
        <v>130.68</v>
      </c>
      <c r="J39" s="14" t="str">
        <f t="shared" si="9"/>
        <v>P2O5 may be applied, plant response likely</v>
      </c>
      <c r="L39" s="24"/>
      <c r="M39" s="16">
        <f t="shared" si="10"/>
        <v>0</v>
      </c>
      <c r="N39" s="4">
        <f t="shared" si="11"/>
        <v>0</v>
      </c>
      <c r="O39" s="4" t="str">
        <f t="shared" si="12"/>
        <v>L-</v>
      </c>
      <c r="P39" s="4">
        <f t="shared" si="13"/>
        <v>3</v>
      </c>
      <c r="Q39" s="4">
        <f t="shared" si="14"/>
        <v>130.68</v>
      </c>
      <c r="R39" s="19" t="str">
        <f t="shared" ref="R39:R56" si="15">VLOOKUP(N39,$A$122:$B$127,2)</f>
        <v>K2O may be applied, plant response likely</v>
      </c>
    </row>
    <row r="40" spans="1:18" ht="54" customHeight="1" x14ac:dyDescent="0.2">
      <c r="A40" s="25"/>
      <c r="B40" s="17">
        <f t="shared" si="1"/>
        <v>0</v>
      </c>
      <c r="C40" s="11">
        <f t="shared" si="2"/>
        <v>-3.26</v>
      </c>
      <c r="D40" s="11">
        <f t="shared" si="3"/>
        <v>-103.5</v>
      </c>
      <c r="E40" s="11">
        <f t="shared" si="4"/>
        <v>-3.26</v>
      </c>
      <c r="F40" s="11">
        <f t="shared" si="5"/>
        <v>0</v>
      </c>
      <c r="G40" s="11" t="str">
        <f t="shared" si="6"/>
        <v>L-</v>
      </c>
      <c r="H40" s="11">
        <f t="shared" si="7"/>
        <v>3</v>
      </c>
      <c r="I40" s="11">
        <f t="shared" si="8"/>
        <v>130.68</v>
      </c>
      <c r="J40" s="15" t="str">
        <f t="shared" si="9"/>
        <v>P2O5 may be applied, plant response likely</v>
      </c>
      <c r="L40" s="26"/>
      <c r="M40" s="18">
        <f t="shared" si="10"/>
        <v>0</v>
      </c>
      <c r="N40" s="12">
        <f t="shared" si="11"/>
        <v>0</v>
      </c>
      <c r="O40" s="12" t="str">
        <f t="shared" si="12"/>
        <v>L-</v>
      </c>
      <c r="P40" s="12">
        <f t="shared" si="13"/>
        <v>3</v>
      </c>
      <c r="Q40" s="12">
        <f t="shared" si="14"/>
        <v>130.68</v>
      </c>
      <c r="R40" s="20" t="str">
        <f t="shared" si="15"/>
        <v>K2O may be applied, plant response likely</v>
      </c>
    </row>
    <row r="41" spans="1:18" ht="54" customHeight="1" x14ac:dyDescent="0.2">
      <c r="A41" s="24"/>
      <c r="B41" s="16">
        <f t="shared" si="1"/>
        <v>0</v>
      </c>
      <c r="C41" s="4">
        <f t="shared" si="2"/>
        <v>-3.26</v>
      </c>
      <c r="D41" s="4">
        <f t="shared" si="3"/>
        <v>-103.5</v>
      </c>
      <c r="E41" s="4">
        <f t="shared" si="4"/>
        <v>-3.26</v>
      </c>
      <c r="F41" s="4">
        <f t="shared" si="5"/>
        <v>0</v>
      </c>
      <c r="G41" s="4" t="str">
        <f t="shared" si="6"/>
        <v>L-</v>
      </c>
      <c r="H41" s="4">
        <f t="shared" si="7"/>
        <v>3</v>
      </c>
      <c r="I41" s="4">
        <f t="shared" si="8"/>
        <v>130.68</v>
      </c>
      <c r="J41" s="14" t="str">
        <f t="shared" si="9"/>
        <v>P2O5 may be applied, plant response likely</v>
      </c>
      <c r="L41" s="24"/>
      <c r="M41" s="16">
        <f t="shared" si="10"/>
        <v>0</v>
      </c>
      <c r="N41" s="4">
        <f t="shared" si="11"/>
        <v>0</v>
      </c>
      <c r="O41" s="4" t="str">
        <f t="shared" si="12"/>
        <v>L-</v>
      </c>
      <c r="P41" s="4">
        <f t="shared" si="13"/>
        <v>3</v>
      </c>
      <c r="Q41" s="4">
        <f t="shared" si="14"/>
        <v>130.68</v>
      </c>
      <c r="R41" s="19" t="str">
        <f t="shared" si="15"/>
        <v>K2O may be applied, plant response likely</v>
      </c>
    </row>
    <row r="42" spans="1:18" ht="54" customHeight="1" x14ac:dyDescent="0.2">
      <c r="A42" s="25"/>
      <c r="B42" s="17">
        <f t="shared" si="1"/>
        <v>0</v>
      </c>
      <c r="C42" s="11">
        <f t="shared" si="2"/>
        <v>-3.26</v>
      </c>
      <c r="D42" s="11">
        <f t="shared" si="3"/>
        <v>-103.5</v>
      </c>
      <c r="E42" s="11">
        <f t="shared" si="4"/>
        <v>-3.26</v>
      </c>
      <c r="F42" s="11">
        <f t="shared" si="5"/>
        <v>0</v>
      </c>
      <c r="G42" s="11" t="str">
        <f t="shared" si="6"/>
        <v>L-</v>
      </c>
      <c r="H42" s="11">
        <f t="shared" si="7"/>
        <v>3</v>
      </c>
      <c r="I42" s="11">
        <f t="shared" si="8"/>
        <v>130.68</v>
      </c>
      <c r="J42" s="15" t="str">
        <f t="shared" si="9"/>
        <v>P2O5 may be applied, plant response likely</v>
      </c>
      <c r="L42" s="26"/>
      <c r="M42" s="18">
        <f t="shared" si="10"/>
        <v>0</v>
      </c>
      <c r="N42" s="12">
        <f t="shared" si="11"/>
        <v>0</v>
      </c>
      <c r="O42" s="12" t="str">
        <f t="shared" si="12"/>
        <v>L-</v>
      </c>
      <c r="P42" s="12">
        <f t="shared" si="13"/>
        <v>3</v>
      </c>
      <c r="Q42" s="12">
        <f t="shared" si="14"/>
        <v>130.68</v>
      </c>
      <c r="R42" s="20" t="str">
        <f t="shared" si="15"/>
        <v>K2O may be applied, plant response likely</v>
      </c>
    </row>
    <row r="43" spans="1:18" ht="54" customHeight="1" x14ac:dyDescent="0.2">
      <c r="A43" s="24"/>
      <c r="B43" s="16">
        <f t="shared" si="1"/>
        <v>0</v>
      </c>
      <c r="C43" s="4">
        <f t="shared" si="2"/>
        <v>-3.26</v>
      </c>
      <c r="D43" s="4">
        <f t="shared" si="3"/>
        <v>-103.5</v>
      </c>
      <c r="E43" s="4">
        <f t="shared" si="4"/>
        <v>-3.26</v>
      </c>
      <c r="F43" s="4">
        <f t="shared" si="5"/>
        <v>0</v>
      </c>
      <c r="G43" s="4" t="str">
        <f t="shared" si="6"/>
        <v>L-</v>
      </c>
      <c r="H43" s="4">
        <f t="shared" si="7"/>
        <v>3</v>
      </c>
      <c r="I43" s="4">
        <f t="shared" si="8"/>
        <v>130.68</v>
      </c>
      <c r="J43" s="14" t="str">
        <f t="shared" si="9"/>
        <v>P2O5 may be applied, plant response likely</v>
      </c>
      <c r="L43" s="24"/>
      <c r="M43" s="16">
        <f t="shared" si="10"/>
        <v>0</v>
      </c>
      <c r="N43" s="4">
        <f t="shared" si="11"/>
        <v>0</v>
      </c>
      <c r="O43" s="4" t="str">
        <f t="shared" si="12"/>
        <v>L-</v>
      </c>
      <c r="P43" s="4">
        <f t="shared" si="13"/>
        <v>3</v>
      </c>
      <c r="Q43" s="4">
        <f t="shared" si="14"/>
        <v>130.68</v>
      </c>
      <c r="R43" s="19" t="str">
        <f t="shared" si="15"/>
        <v>K2O may be applied, plant response likely</v>
      </c>
    </row>
    <row r="44" spans="1:18" ht="54" customHeight="1" x14ac:dyDescent="0.2">
      <c r="A44" s="25"/>
      <c r="B44" s="17">
        <f t="shared" si="1"/>
        <v>0</v>
      </c>
      <c r="C44" s="11">
        <f t="shared" si="2"/>
        <v>-3.26</v>
      </c>
      <c r="D44" s="11">
        <f t="shared" si="3"/>
        <v>-103.5</v>
      </c>
      <c r="E44" s="11">
        <f t="shared" si="4"/>
        <v>-3.26</v>
      </c>
      <c r="F44" s="11">
        <f t="shared" si="5"/>
        <v>0</v>
      </c>
      <c r="G44" s="11" t="str">
        <f t="shared" si="6"/>
        <v>L-</v>
      </c>
      <c r="H44" s="11">
        <f t="shared" si="7"/>
        <v>3</v>
      </c>
      <c r="I44" s="11">
        <f t="shared" si="8"/>
        <v>130.68</v>
      </c>
      <c r="J44" s="15" t="str">
        <f t="shared" si="9"/>
        <v>P2O5 may be applied, plant response likely</v>
      </c>
      <c r="L44" s="26"/>
      <c r="M44" s="18">
        <f t="shared" si="10"/>
        <v>0</v>
      </c>
      <c r="N44" s="12">
        <f t="shared" si="11"/>
        <v>0</v>
      </c>
      <c r="O44" s="12" t="str">
        <f t="shared" si="12"/>
        <v>L-</v>
      </c>
      <c r="P44" s="12">
        <f t="shared" si="13"/>
        <v>3</v>
      </c>
      <c r="Q44" s="12">
        <f t="shared" si="14"/>
        <v>130.68</v>
      </c>
      <c r="R44" s="20" t="str">
        <f t="shared" si="15"/>
        <v>K2O may be applied, plant response likely</v>
      </c>
    </row>
    <row r="45" spans="1:18" ht="54" customHeight="1" x14ac:dyDescent="0.2">
      <c r="A45" s="24"/>
      <c r="B45" s="16">
        <f t="shared" si="1"/>
        <v>0</v>
      </c>
      <c r="C45" s="4">
        <f t="shared" si="2"/>
        <v>-3.26</v>
      </c>
      <c r="D45" s="4">
        <f t="shared" si="3"/>
        <v>-103.5</v>
      </c>
      <c r="E45" s="4">
        <f t="shared" si="4"/>
        <v>-3.26</v>
      </c>
      <c r="F45" s="4">
        <f t="shared" si="5"/>
        <v>0</v>
      </c>
      <c r="G45" s="4" t="str">
        <f t="shared" si="6"/>
        <v>L-</v>
      </c>
      <c r="H45" s="4">
        <f t="shared" si="7"/>
        <v>3</v>
      </c>
      <c r="I45" s="4">
        <f t="shared" si="8"/>
        <v>130.68</v>
      </c>
      <c r="J45" s="14" t="str">
        <f t="shared" si="9"/>
        <v>P2O5 may be applied, plant response likely</v>
      </c>
      <c r="L45" s="24"/>
      <c r="M45" s="16">
        <f t="shared" si="10"/>
        <v>0</v>
      </c>
      <c r="N45" s="4">
        <f t="shared" si="11"/>
        <v>0</v>
      </c>
      <c r="O45" s="4" t="str">
        <f t="shared" si="12"/>
        <v>L-</v>
      </c>
      <c r="P45" s="4">
        <f t="shared" si="13"/>
        <v>3</v>
      </c>
      <c r="Q45" s="4">
        <f t="shared" si="14"/>
        <v>130.68</v>
      </c>
      <c r="R45" s="19" t="str">
        <f t="shared" si="15"/>
        <v>K2O may be applied, plant response likely</v>
      </c>
    </row>
    <row r="46" spans="1:18" ht="54" customHeight="1" x14ac:dyDescent="0.2">
      <c r="A46" s="25"/>
      <c r="B46" s="17">
        <f t="shared" si="1"/>
        <v>0</v>
      </c>
      <c r="C46" s="11">
        <f t="shared" si="2"/>
        <v>-3.26</v>
      </c>
      <c r="D46" s="11">
        <f t="shared" si="3"/>
        <v>-103.5</v>
      </c>
      <c r="E46" s="11">
        <f t="shared" si="4"/>
        <v>-3.26</v>
      </c>
      <c r="F46" s="11">
        <f t="shared" si="5"/>
        <v>0</v>
      </c>
      <c r="G46" s="11" t="str">
        <f t="shared" si="6"/>
        <v>L-</v>
      </c>
      <c r="H46" s="11">
        <f t="shared" si="7"/>
        <v>3</v>
      </c>
      <c r="I46" s="11">
        <f t="shared" si="8"/>
        <v>130.68</v>
      </c>
      <c r="J46" s="15" t="str">
        <f t="shared" si="9"/>
        <v>P2O5 may be applied, plant response likely</v>
      </c>
      <c r="L46" s="26"/>
      <c r="M46" s="18">
        <f t="shared" si="10"/>
        <v>0</v>
      </c>
      <c r="N46" s="12">
        <f t="shared" si="11"/>
        <v>0</v>
      </c>
      <c r="O46" s="12" t="str">
        <f t="shared" si="12"/>
        <v>L-</v>
      </c>
      <c r="P46" s="12">
        <f t="shared" si="13"/>
        <v>3</v>
      </c>
      <c r="Q46" s="12">
        <f t="shared" si="14"/>
        <v>130.68</v>
      </c>
      <c r="R46" s="20" t="str">
        <f t="shared" si="15"/>
        <v>K2O may be applied, plant response likely</v>
      </c>
    </row>
    <row r="47" spans="1:18" ht="54" customHeight="1" x14ac:dyDescent="0.2">
      <c r="A47" s="24"/>
      <c r="B47" s="16">
        <f t="shared" si="1"/>
        <v>0</v>
      </c>
      <c r="C47" s="4">
        <f t="shared" si="2"/>
        <v>-3.26</v>
      </c>
      <c r="D47" s="4">
        <f t="shared" si="3"/>
        <v>-103.5</v>
      </c>
      <c r="E47" s="4">
        <f t="shared" si="4"/>
        <v>-3.26</v>
      </c>
      <c r="F47" s="4">
        <f t="shared" si="5"/>
        <v>0</v>
      </c>
      <c r="G47" s="4" t="str">
        <f t="shared" si="6"/>
        <v>L-</v>
      </c>
      <c r="H47" s="4">
        <f t="shared" si="7"/>
        <v>3</v>
      </c>
      <c r="I47" s="4">
        <f t="shared" si="8"/>
        <v>130.68</v>
      </c>
      <c r="J47" s="14" t="str">
        <f t="shared" si="9"/>
        <v>P2O5 may be applied, plant response likely</v>
      </c>
      <c r="L47" s="24"/>
      <c r="M47" s="16">
        <f t="shared" si="10"/>
        <v>0</v>
      </c>
      <c r="N47" s="4">
        <f t="shared" si="11"/>
        <v>0</v>
      </c>
      <c r="O47" s="4" t="str">
        <f t="shared" si="12"/>
        <v>L-</v>
      </c>
      <c r="P47" s="4">
        <f t="shared" si="13"/>
        <v>3</v>
      </c>
      <c r="Q47" s="4">
        <f t="shared" si="14"/>
        <v>130.68</v>
      </c>
      <c r="R47" s="19" t="str">
        <f t="shared" si="15"/>
        <v>K2O may be applied, plant response likely</v>
      </c>
    </row>
    <row r="48" spans="1:18" ht="54" customHeight="1" x14ac:dyDescent="0.2">
      <c r="A48" s="25"/>
      <c r="B48" s="17">
        <f t="shared" si="1"/>
        <v>0</v>
      </c>
      <c r="C48" s="11">
        <f t="shared" si="2"/>
        <v>-3.26</v>
      </c>
      <c r="D48" s="11">
        <f t="shared" si="3"/>
        <v>-103.5</v>
      </c>
      <c r="E48" s="11">
        <f t="shared" si="4"/>
        <v>-3.26</v>
      </c>
      <c r="F48" s="11">
        <f t="shared" si="5"/>
        <v>0</v>
      </c>
      <c r="G48" s="11" t="str">
        <f t="shared" si="6"/>
        <v>L-</v>
      </c>
      <c r="H48" s="11">
        <f t="shared" si="7"/>
        <v>3</v>
      </c>
      <c r="I48" s="11">
        <f t="shared" si="8"/>
        <v>130.68</v>
      </c>
      <c r="J48" s="15" t="str">
        <f t="shared" si="9"/>
        <v>P2O5 may be applied, plant response likely</v>
      </c>
      <c r="L48" s="26"/>
      <c r="M48" s="18">
        <f t="shared" si="10"/>
        <v>0</v>
      </c>
      <c r="N48" s="12">
        <f t="shared" si="11"/>
        <v>0</v>
      </c>
      <c r="O48" s="12" t="str">
        <f t="shared" si="12"/>
        <v>L-</v>
      </c>
      <c r="P48" s="12">
        <f t="shared" si="13"/>
        <v>3</v>
      </c>
      <c r="Q48" s="12">
        <f t="shared" si="14"/>
        <v>130.68</v>
      </c>
      <c r="R48" s="20" t="str">
        <f t="shared" si="15"/>
        <v>K2O may be applied, plant response likely</v>
      </c>
    </row>
    <row r="49" spans="1:18" ht="54" customHeight="1" x14ac:dyDescent="0.2">
      <c r="A49" s="24"/>
      <c r="B49" s="16">
        <f t="shared" si="1"/>
        <v>0</v>
      </c>
      <c r="C49" s="4">
        <f t="shared" si="2"/>
        <v>-3.26</v>
      </c>
      <c r="D49" s="4">
        <f t="shared" si="3"/>
        <v>-103.5</v>
      </c>
      <c r="E49" s="4">
        <f t="shared" si="4"/>
        <v>-3.26</v>
      </c>
      <c r="F49" s="4">
        <f t="shared" si="5"/>
        <v>0</v>
      </c>
      <c r="G49" s="4" t="str">
        <f t="shared" si="6"/>
        <v>L-</v>
      </c>
      <c r="H49" s="4">
        <f t="shared" si="7"/>
        <v>3</v>
      </c>
      <c r="I49" s="4">
        <f t="shared" si="8"/>
        <v>130.68</v>
      </c>
      <c r="J49" s="14" t="str">
        <f t="shared" si="9"/>
        <v>P2O5 may be applied, plant response likely</v>
      </c>
      <c r="L49" s="24"/>
      <c r="M49" s="16">
        <f t="shared" si="10"/>
        <v>0</v>
      </c>
      <c r="N49" s="4">
        <f t="shared" si="11"/>
        <v>0</v>
      </c>
      <c r="O49" s="4" t="str">
        <f t="shared" si="12"/>
        <v>L-</v>
      </c>
      <c r="P49" s="4">
        <f t="shared" si="13"/>
        <v>3</v>
      </c>
      <c r="Q49" s="4">
        <f t="shared" si="14"/>
        <v>130.68</v>
      </c>
      <c r="R49" s="19" t="str">
        <f t="shared" si="15"/>
        <v>K2O may be applied, plant response likely</v>
      </c>
    </row>
    <row r="50" spans="1:18" ht="54" customHeight="1" x14ac:dyDescent="0.2">
      <c r="A50" s="25"/>
      <c r="B50" s="17">
        <f t="shared" si="1"/>
        <v>0</v>
      </c>
      <c r="C50" s="11">
        <f t="shared" si="2"/>
        <v>-3.26</v>
      </c>
      <c r="D50" s="11">
        <f t="shared" si="3"/>
        <v>-103.5</v>
      </c>
      <c r="E50" s="11">
        <f t="shared" si="4"/>
        <v>-3.26</v>
      </c>
      <c r="F50" s="11">
        <f t="shared" si="5"/>
        <v>0</v>
      </c>
      <c r="G50" s="11" t="str">
        <f t="shared" si="6"/>
        <v>L-</v>
      </c>
      <c r="H50" s="11">
        <f t="shared" si="7"/>
        <v>3</v>
      </c>
      <c r="I50" s="11">
        <f t="shared" si="8"/>
        <v>130.68</v>
      </c>
      <c r="J50" s="15" t="str">
        <f t="shared" si="9"/>
        <v>P2O5 may be applied, plant response likely</v>
      </c>
      <c r="L50" s="26"/>
      <c r="M50" s="18">
        <f t="shared" si="10"/>
        <v>0</v>
      </c>
      <c r="N50" s="12">
        <f t="shared" si="11"/>
        <v>0</v>
      </c>
      <c r="O50" s="12" t="str">
        <f t="shared" si="12"/>
        <v>L-</v>
      </c>
      <c r="P50" s="12">
        <f t="shared" si="13"/>
        <v>3</v>
      </c>
      <c r="Q50" s="12">
        <f t="shared" si="14"/>
        <v>130.68</v>
      </c>
      <c r="R50" s="20" t="str">
        <f t="shared" si="15"/>
        <v>K2O may be applied, plant response likely</v>
      </c>
    </row>
    <row r="51" spans="1:18" ht="54" customHeight="1" x14ac:dyDescent="0.2">
      <c r="A51" s="24"/>
      <c r="B51" s="16">
        <f t="shared" si="1"/>
        <v>0</v>
      </c>
      <c r="C51" s="4">
        <f t="shared" si="2"/>
        <v>-3.26</v>
      </c>
      <c r="D51" s="4">
        <f t="shared" si="3"/>
        <v>-103.5</v>
      </c>
      <c r="E51" s="4">
        <f t="shared" si="4"/>
        <v>-3.26</v>
      </c>
      <c r="F51" s="4">
        <f t="shared" si="5"/>
        <v>0</v>
      </c>
      <c r="G51" s="4" t="str">
        <f t="shared" si="6"/>
        <v>L-</v>
      </c>
      <c r="H51" s="4">
        <f t="shared" si="7"/>
        <v>3</v>
      </c>
      <c r="I51" s="4">
        <f t="shared" si="8"/>
        <v>130.68</v>
      </c>
      <c r="J51" s="14" t="str">
        <f t="shared" si="9"/>
        <v>P2O5 may be applied, plant response likely</v>
      </c>
      <c r="L51" s="24"/>
      <c r="M51" s="16">
        <f t="shared" si="10"/>
        <v>0</v>
      </c>
      <c r="N51" s="4">
        <f t="shared" si="11"/>
        <v>0</v>
      </c>
      <c r="O51" s="4" t="str">
        <f t="shared" si="12"/>
        <v>L-</v>
      </c>
      <c r="P51" s="4">
        <f t="shared" si="13"/>
        <v>3</v>
      </c>
      <c r="Q51" s="4">
        <f t="shared" si="14"/>
        <v>130.68</v>
      </c>
      <c r="R51" s="19" t="str">
        <f t="shared" si="15"/>
        <v>K2O may be applied, plant response likely</v>
      </c>
    </row>
    <row r="52" spans="1:18" ht="54" customHeight="1" x14ac:dyDescent="0.2">
      <c r="A52" s="25"/>
      <c r="B52" s="17">
        <f t="shared" si="1"/>
        <v>0</v>
      </c>
      <c r="C52" s="11">
        <f t="shared" si="2"/>
        <v>-3.26</v>
      </c>
      <c r="D52" s="11">
        <f t="shared" si="3"/>
        <v>-103.5</v>
      </c>
      <c r="E52" s="11">
        <f t="shared" si="4"/>
        <v>-3.26</v>
      </c>
      <c r="F52" s="11">
        <f t="shared" si="5"/>
        <v>0</v>
      </c>
      <c r="G52" s="11" t="str">
        <f t="shared" si="6"/>
        <v>L-</v>
      </c>
      <c r="H52" s="11">
        <f t="shared" si="7"/>
        <v>3</v>
      </c>
      <c r="I52" s="11">
        <f t="shared" si="8"/>
        <v>130.68</v>
      </c>
      <c r="J52" s="15" t="str">
        <f t="shared" si="9"/>
        <v>P2O5 may be applied, plant response likely</v>
      </c>
      <c r="L52" s="26"/>
      <c r="M52" s="18">
        <f t="shared" si="10"/>
        <v>0</v>
      </c>
      <c r="N52" s="12">
        <f t="shared" si="11"/>
        <v>0</v>
      </c>
      <c r="O52" s="12" t="str">
        <f t="shared" si="12"/>
        <v>L-</v>
      </c>
      <c r="P52" s="12">
        <f t="shared" si="13"/>
        <v>3</v>
      </c>
      <c r="Q52" s="12">
        <f t="shared" si="14"/>
        <v>130.68</v>
      </c>
      <c r="R52" s="20" t="str">
        <f t="shared" si="15"/>
        <v>K2O may be applied, plant response likely</v>
      </c>
    </row>
    <row r="53" spans="1:18" ht="54" customHeight="1" x14ac:dyDescent="0.2">
      <c r="A53" s="24"/>
      <c r="B53" s="16">
        <f t="shared" si="1"/>
        <v>0</v>
      </c>
      <c r="C53" s="4">
        <f t="shared" si="2"/>
        <v>-3.26</v>
      </c>
      <c r="D53" s="4">
        <f t="shared" si="3"/>
        <v>-103.5</v>
      </c>
      <c r="E53" s="4">
        <f t="shared" si="4"/>
        <v>-3.26</v>
      </c>
      <c r="F53" s="4">
        <f t="shared" si="5"/>
        <v>0</v>
      </c>
      <c r="G53" s="4" t="str">
        <f t="shared" si="6"/>
        <v>L-</v>
      </c>
      <c r="H53" s="4">
        <f t="shared" si="7"/>
        <v>3</v>
      </c>
      <c r="I53" s="4">
        <f t="shared" si="8"/>
        <v>130.68</v>
      </c>
      <c r="J53" s="14" t="str">
        <f t="shared" si="9"/>
        <v>P2O5 may be applied, plant response likely</v>
      </c>
      <c r="L53" s="24"/>
      <c r="M53" s="16">
        <f t="shared" si="10"/>
        <v>0</v>
      </c>
      <c r="N53" s="4">
        <f t="shared" si="11"/>
        <v>0</v>
      </c>
      <c r="O53" s="4" t="str">
        <f t="shared" si="12"/>
        <v>L-</v>
      </c>
      <c r="P53" s="4">
        <f t="shared" si="13"/>
        <v>3</v>
      </c>
      <c r="Q53" s="4">
        <f t="shared" si="14"/>
        <v>130.68</v>
      </c>
      <c r="R53" s="19" t="str">
        <f t="shared" si="15"/>
        <v>K2O may be applied, plant response likely</v>
      </c>
    </row>
    <row r="54" spans="1:18" ht="54" customHeight="1" x14ac:dyDescent="0.2">
      <c r="A54" s="25"/>
      <c r="B54" s="17">
        <f t="shared" si="1"/>
        <v>0</v>
      </c>
      <c r="C54" s="11">
        <f t="shared" si="2"/>
        <v>-3.26</v>
      </c>
      <c r="D54" s="11">
        <f t="shared" si="3"/>
        <v>-103.5</v>
      </c>
      <c r="E54" s="11">
        <f t="shared" si="4"/>
        <v>-3.26</v>
      </c>
      <c r="F54" s="11">
        <f t="shared" si="5"/>
        <v>0</v>
      </c>
      <c r="G54" s="11" t="str">
        <f t="shared" si="6"/>
        <v>L-</v>
      </c>
      <c r="H54" s="11">
        <f t="shared" si="7"/>
        <v>3</v>
      </c>
      <c r="I54" s="11">
        <f t="shared" si="8"/>
        <v>130.68</v>
      </c>
      <c r="J54" s="15" t="str">
        <f t="shared" si="9"/>
        <v>P2O5 may be applied, plant response likely</v>
      </c>
      <c r="L54" s="26"/>
      <c r="M54" s="18">
        <f t="shared" si="10"/>
        <v>0</v>
      </c>
      <c r="N54" s="12">
        <f t="shared" si="11"/>
        <v>0</v>
      </c>
      <c r="O54" s="12" t="str">
        <f t="shared" si="12"/>
        <v>L-</v>
      </c>
      <c r="P54" s="12">
        <f t="shared" si="13"/>
        <v>3</v>
      </c>
      <c r="Q54" s="12">
        <f t="shared" si="14"/>
        <v>130.68</v>
      </c>
      <c r="R54" s="20" t="str">
        <f t="shared" si="15"/>
        <v>K2O may be applied, plant response likely</v>
      </c>
    </row>
    <row r="55" spans="1:18" ht="54" customHeight="1" x14ac:dyDescent="0.2">
      <c r="A55" s="24"/>
      <c r="B55" s="16">
        <f t="shared" si="1"/>
        <v>0</v>
      </c>
      <c r="C55" s="4">
        <f t="shared" si="2"/>
        <v>-3.26</v>
      </c>
      <c r="D55" s="4">
        <f t="shared" si="3"/>
        <v>-103.5</v>
      </c>
      <c r="E55" s="4">
        <f t="shared" si="4"/>
        <v>-3.26</v>
      </c>
      <c r="F55" s="4">
        <f t="shared" si="5"/>
        <v>0</v>
      </c>
      <c r="G55" s="4" t="str">
        <f t="shared" si="6"/>
        <v>L-</v>
      </c>
      <c r="H55" s="4">
        <f t="shared" si="7"/>
        <v>3</v>
      </c>
      <c r="I55" s="4">
        <f t="shared" si="8"/>
        <v>130.68</v>
      </c>
      <c r="J55" s="14" t="str">
        <f t="shared" si="9"/>
        <v>P2O5 may be applied, plant response likely</v>
      </c>
      <c r="L55" s="24"/>
      <c r="M55" s="16">
        <f t="shared" si="10"/>
        <v>0</v>
      </c>
      <c r="N55" s="4">
        <f t="shared" si="11"/>
        <v>0</v>
      </c>
      <c r="O55" s="4" t="str">
        <f t="shared" si="12"/>
        <v>L-</v>
      </c>
      <c r="P55" s="4">
        <f t="shared" si="13"/>
        <v>3</v>
      </c>
      <c r="Q55" s="4">
        <f t="shared" si="14"/>
        <v>130.68</v>
      </c>
      <c r="R55" s="19" t="str">
        <f t="shared" si="15"/>
        <v>K2O may be applied, plant response likely</v>
      </c>
    </row>
    <row r="56" spans="1:18" ht="54" customHeight="1" thickBot="1" x14ac:dyDescent="0.25">
      <c r="A56" s="27"/>
      <c r="B56" s="17">
        <f t="shared" si="1"/>
        <v>0</v>
      </c>
      <c r="C56" s="11">
        <f t="shared" si="2"/>
        <v>-3.26</v>
      </c>
      <c r="D56" s="11">
        <f t="shared" si="3"/>
        <v>-103.5</v>
      </c>
      <c r="E56" s="11">
        <f t="shared" si="4"/>
        <v>-3.26</v>
      </c>
      <c r="F56" s="11">
        <f t="shared" si="5"/>
        <v>0</v>
      </c>
      <c r="G56" s="11" t="str">
        <f t="shared" si="6"/>
        <v>L-</v>
      </c>
      <c r="H56" s="11">
        <f t="shared" si="7"/>
        <v>3</v>
      </c>
      <c r="I56" s="11">
        <f t="shared" si="8"/>
        <v>130.68</v>
      </c>
      <c r="J56" s="15" t="str">
        <f t="shared" si="9"/>
        <v>P2O5 may be applied, plant response likely</v>
      </c>
      <c r="L56" s="28"/>
      <c r="M56" s="18">
        <f t="shared" si="10"/>
        <v>0</v>
      </c>
      <c r="N56" s="12">
        <f t="shared" si="11"/>
        <v>0</v>
      </c>
      <c r="O56" s="12" t="str">
        <f t="shared" si="12"/>
        <v>L-</v>
      </c>
      <c r="P56" s="12">
        <f t="shared" si="13"/>
        <v>3</v>
      </c>
      <c r="Q56" s="12">
        <f t="shared" si="14"/>
        <v>130.68</v>
      </c>
      <c r="R56" s="20" t="str">
        <f t="shared" si="15"/>
        <v>K2O may be applied, plant response likely</v>
      </c>
    </row>
    <row r="59" spans="1:18" hidden="1" x14ac:dyDescent="0.2">
      <c r="A59" t="s">
        <v>6</v>
      </c>
      <c r="B59" t="s">
        <v>7</v>
      </c>
    </row>
    <row r="60" spans="1:18" hidden="1" x14ac:dyDescent="0.2">
      <c r="A60">
        <v>-500</v>
      </c>
      <c r="B60" s="3" t="s">
        <v>8</v>
      </c>
    </row>
    <row r="61" spans="1:18" hidden="1" x14ac:dyDescent="0.2">
      <c r="A61">
        <v>0</v>
      </c>
      <c r="B61" s="3" t="s">
        <v>8</v>
      </c>
    </row>
    <row r="62" spans="1:18" hidden="1" x14ac:dyDescent="0.2">
      <c r="A62">
        <v>2</v>
      </c>
      <c r="B62" s="3" t="s">
        <v>9</v>
      </c>
    </row>
    <row r="63" spans="1:18" hidden="1" x14ac:dyDescent="0.2">
      <c r="A63">
        <v>5</v>
      </c>
      <c r="B63" s="3" t="s">
        <v>10</v>
      </c>
    </row>
    <row r="64" spans="1:18" hidden="1" x14ac:dyDescent="0.2">
      <c r="A64">
        <v>6</v>
      </c>
      <c r="B64" s="3" t="s">
        <v>11</v>
      </c>
      <c r="C64" s="5"/>
    </row>
    <row r="65" spans="1:3" hidden="1" x14ac:dyDescent="0.2">
      <c r="A65">
        <v>11</v>
      </c>
      <c r="B65" s="3" t="s">
        <v>12</v>
      </c>
    </row>
    <row r="66" spans="1:3" hidden="1" x14ac:dyDescent="0.2">
      <c r="A66">
        <v>16</v>
      </c>
      <c r="B66" s="3" t="s">
        <v>13</v>
      </c>
    </row>
    <row r="67" spans="1:3" hidden="1" x14ac:dyDescent="0.2">
      <c r="A67">
        <v>18</v>
      </c>
      <c r="B67" s="3" t="s">
        <v>14</v>
      </c>
      <c r="C67" s="5"/>
    </row>
    <row r="68" spans="1:3" hidden="1" x14ac:dyDescent="0.2">
      <c r="A68">
        <v>28</v>
      </c>
      <c r="B68" s="3" t="s">
        <v>15</v>
      </c>
    </row>
    <row r="69" spans="1:3" hidden="1" x14ac:dyDescent="0.2">
      <c r="A69">
        <v>43</v>
      </c>
      <c r="B69" s="3" t="s">
        <v>16</v>
      </c>
    </row>
    <row r="70" spans="1:3" hidden="1" x14ac:dyDescent="0.2">
      <c r="A70">
        <v>56</v>
      </c>
      <c r="B70" s="3" t="s">
        <v>17</v>
      </c>
    </row>
    <row r="71" spans="1:3" hidden="1" x14ac:dyDescent="0.2">
      <c r="A71" t="s">
        <v>6</v>
      </c>
      <c r="B71" s="3" t="s">
        <v>18</v>
      </c>
    </row>
    <row r="72" spans="1:3" hidden="1" x14ac:dyDescent="0.2">
      <c r="A72">
        <v>-500</v>
      </c>
      <c r="B72" s="8">
        <v>3</v>
      </c>
    </row>
    <row r="73" spans="1:3" hidden="1" x14ac:dyDescent="0.2">
      <c r="A73">
        <v>0</v>
      </c>
      <c r="B73">
        <v>3</v>
      </c>
    </row>
    <row r="74" spans="1:3" hidden="1" x14ac:dyDescent="0.2">
      <c r="A74">
        <v>2</v>
      </c>
      <c r="B74">
        <v>2.5</v>
      </c>
    </row>
    <row r="75" spans="1:3" hidden="1" x14ac:dyDescent="0.2">
      <c r="A75">
        <v>5</v>
      </c>
      <c r="B75">
        <v>2</v>
      </c>
    </row>
    <row r="76" spans="1:3" hidden="1" x14ac:dyDescent="0.2">
      <c r="A76">
        <v>6</v>
      </c>
      <c r="B76">
        <v>2</v>
      </c>
    </row>
    <row r="77" spans="1:3" hidden="1" x14ac:dyDescent="0.2">
      <c r="A77">
        <v>11</v>
      </c>
      <c r="B77">
        <v>1.5</v>
      </c>
    </row>
    <row r="78" spans="1:3" hidden="1" x14ac:dyDescent="0.2">
      <c r="A78">
        <v>16</v>
      </c>
      <c r="B78">
        <v>1</v>
      </c>
    </row>
    <row r="79" spans="1:3" hidden="1" x14ac:dyDescent="0.2">
      <c r="A79">
        <v>18</v>
      </c>
      <c r="B79">
        <v>1</v>
      </c>
    </row>
    <row r="80" spans="1:3" hidden="1" x14ac:dyDescent="0.2">
      <c r="A80">
        <v>28</v>
      </c>
      <c r="B80">
        <v>0.75</v>
      </c>
    </row>
    <row r="81" spans="1:2" hidden="1" x14ac:dyDescent="0.2">
      <c r="A81">
        <v>43</v>
      </c>
      <c r="B81">
        <v>0.5</v>
      </c>
    </row>
    <row r="82" spans="1:2" hidden="1" x14ac:dyDescent="0.2">
      <c r="A82">
        <v>56</v>
      </c>
      <c r="B82">
        <v>0</v>
      </c>
    </row>
    <row r="83" spans="1:2" hidden="1" x14ac:dyDescent="0.2"/>
    <row r="84" spans="1:2" hidden="1" x14ac:dyDescent="0.2">
      <c r="A84" t="s">
        <v>6</v>
      </c>
      <c r="B84" t="s">
        <v>24</v>
      </c>
    </row>
    <row r="85" spans="1:2" ht="17" hidden="1" x14ac:dyDescent="0.25">
      <c r="A85">
        <v>-500</v>
      </c>
      <c r="B85" t="s">
        <v>27</v>
      </c>
    </row>
    <row r="86" spans="1:2" hidden="1" x14ac:dyDescent="0.2">
      <c r="A86">
        <v>5</v>
      </c>
      <c r="B86" t="s">
        <v>28</v>
      </c>
    </row>
    <row r="87" spans="1:2" hidden="1" x14ac:dyDescent="0.2">
      <c r="A87">
        <v>6</v>
      </c>
      <c r="B87" t="s">
        <v>29</v>
      </c>
    </row>
    <row r="88" spans="1:2" ht="17" hidden="1" x14ac:dyDescent="0.25">
      <c r="A88">
        <v>18</v>
      </c>
      <c r="B88" t="s">
        <v>30</v>
      </c>
    </row>
    <row r="89" spans="1:2" ht="17" hidden="1" x14ac:dyDescent="0.25">
      <c r="A89">
        <v>55</v>
      </c>
      <c r="B89" t="s">
        <v>30</v>
      </c>
    </row>
    <row r="90" spans="1:2" ht="17" hidden="1" x14ac:dyDescent="0.25">
      <c r="A90">
        <v>56</v>
      </c>
      <c r="B90" t="s">
        <v>26</v>
      </c>
    </row>
    <row r="91" spans="1:2" hidden="1" x14ac:dyDescent="0.2">
      <c r="A91">
        <v>376</v>
      </c>
      <c r="B91" t="s">
        <v>40</v>
      </c>
    </row>
    <row r="92" spans="1:2" hidden="1" x14ac:dyDescent="0.2">
      <c r="A92">
        <v>459</v>
      </c>
      <c r="B92" t="s">
        <v>41</v>
      </c>
    </row>
    <row r="93" spans="1:2" ht="17" hidden="1" x14ac:dyDescent="0.25">
      <c r="A93">
        <v>526</v>
      </c>
      <c r="B93" t="s">
        <v>39</v>
      </c>
    </row>
    <row r="94" spans="1:2" hidden="1" x14ac:dyDescent="0.2"/>
    <row r="95" spans="1:2" hidden="1" x14ac:dyDescent="0.2">
      <c r="A95" t="s">
        <v>31</v>
      </c>
      <c r="B95" t="s">
        <v>33</v>
      </c>
    </row>
    <row r="96" spans="1:2" hidden="1" x14ac:dyDescent="0.2">
      <c r="A96">
        <v>-500</v>
      </c>
      <c r="B96" t="s">
        <v>8</v>
      </c>
    </row>
    <row r="97" spans="1:2" hidden="1" x14ac:dyDescent="0.2">
      <c r="A97">
        <v>0</v>
      </c>
      <c r="B97" t="s">
        <v>8</v>
      </c>
    </row>
    <row r="98" spans="1:2" hidden="1" x14ac:dyDescent="0.2">
      <c r="A98">
        <v>8</v>
      </c>
      <c r="B98" t="s">
        <v>9</v>
      </c>
    </row>
    <row r="99" spans="1:2" hidden="1" x14ac:dyDescent="0.2">
      <c r="A99">
        <v>28</v>
      </c>
      <c r="B99" t="s">
        <v>10</v>
      </c>
    </row>
    <row r="100" spans="1:2" hidden="1" x14ac:dyDescent="0.2">
      <c r="A100">
        <v>38</v>
      </c>
      <c r="B100" t="s">
        <v>11</v>
      </c>
    </row>
    <row r="101" spans="1:2" hidden="1" x14ac:dyDescent="0.2">
      <c r="A101">
        <v>51</v>
      </c>
      <c r="B101" t="s">
        <v>12</v>
      </c>
    </row>
    <row r="102" spans="1:2" hidden="1" x14ac:dyDescent="0.2">
      <c r="A102">
        <v>76</v>
      </c>
      <c r="B102" t="s">
        <v>13</v>
      </c>
    </row>
    <row r="103" spans="1:2" hidden="1" x14ac:dyDescent="0.2">
      <c r="A103">
        <v>88</v>
      </c>
      <c r="B103" t="s">
        <v>14</v>
      </c>
    </row>
    <row r="104" spans="1:2" hidden="1" x14ac:dyDescent="0.2">
      <c r="A104">
        <v>106</v>
      </c>
      <c r="B104" t="s">
        <v>15</v>
      </c>
    </row>
    <row r="105" spans="1:2" hidden="1" x14ac:dyDescent="0.2">
      <c r="A105">
        <v>141</v>
      </c>
      <c r="B105" t="s">
        <v>16</v>
      </c>
    </row>
    <row r="106" spans="1:2" hidden="1" x14ac:dyDescent="0.2">
      <c r="A106">
        <v>156</v>
      </c>
      <c r="B106" t="s">
        <v>17</v>
      </c>
    </row>
    <row r="107" spans="1:2" hidden="1" x14ac:dyDescent="0.2"/>
    <row r="108" spans="1:2" hidden="1" x14ac:dyDescent="0.2">
      <c r="A108" t="s">
        <v>31</v>
      </c>
      <c r="B108" t="s">
        <v>18</v>
      </c>
    </row>
    <row r="109" spans="1:2" hidden="1" x14ac:dyDescent="0.2">
      <c r="A109">
        <v>-500</v>
      </c>
      <c r="B109">
        <v>3</v>
      </c>
    </row>
    <row r="110" spans="1:2" hidden="1" x14ac:dyDescent="0.2">
      <c r="A110">
        <v>0</v>
      </c>
      <c r="B110">
        <v>3</v>
      </c>
    </row>
    <row r="111" spans="1:2" hidden="1" x14ac:dyDescent="0.2">
      <c r="A111">
        <v>8</v>
      </c>
      <c r="B111">
        <v>2.5</v>
      </c>
    </row>
    <row r="112" spans="1:2" hidden="1" x14ac:dyDescent="0.2">
      <c r="A112">
        <v>28</v>
      </c>
      <c r="B112">
        <v>2</v>
      </c>
    </row>
    <row r="113" spans="1:2" hidden="1" x14ac:dyDescent="0.2">
      <c r="A113">
        <v>38</v>
      </c>
      <c r="B113">
        <v>2</v>
      </c>
    </row>
    <row r="114" spans="1:2" hidden="1" x14ac:dyDescent="0.2">
      <c r="A114">
        <v>51</v>
      </c>
      <c r="B114">
        <v>1.5</v>
      </c>
    </row>
    <row r="115" spans="1:2" hidden="1" x14ac:dyDescent="0.2">
      <c r="A115">
        <v>76</v>
      </c>
      <c r="B115">
        <v>1</v>
      </c>
    </row>
    <row r="116" spans="1:2" hidden="1" x14ac:dyDescent="0.2">
      <c r="A116">
        <v>88</v>
      </c>
      <c r="B116">
        <v>1</v>
      </c>
    </row>
    <row r="117" spans="1:2" hidden="1" x14ac:dyDescent="0.2">
      <c r="A117">
        <v>106</v>
      </c>
      <c r="B117">
        <v>0.75</v>
      </c>
    </row>
    <row r="118" spans="1:2" hidden="1" x14ac:dyDescent="0.2">
      <c r="A118">
        <v>141</v>
      </c>
      <c r="B118">
        <v>0.5</v>
      </c>
    </row>
    <row r="119" spans="1:2" hidden="1" x14ac:dyDescent="0.2">
      <c r="A119">
        <v>156</v>
      </c>
      <c r="B119">
        <v>0</v>
      </c>
    </row>
    <row r="120" spans="1:2" hidden="1" x14ac:dyDescent="0.2"/>
    <row r="121" spans="1:2" hidden="1" x14ac:dyDescent="0.2">
      <c r="A121" t="s">
        <v>31</v>
      </c>
      <c r="B121" t="s">
        <v>32</v>
      </c>
    </row>
    <row r="122" spans="1:2" hidden="1" x14ac:dyDescent="0.2">
      <c r="A122">
        <v>-500</v>
      </c>
      <c r="B122" t="s">
        <v>35</v>
      </c>
    </row>
    <row r="123" spans="1:2" hidden="1" x14ac:dyDescent="0.2">
      <c r="A123">
        <v>37</v>
      </c>
      <c r="B123" t="s">
        <v>35</v>
      </c>
    </row>
    <row r="124" spans="1:2" hidden="1" x14ac:dyDescent="0.2">
      <c r="A124">
        <v>38</v>
      </c>
      <c r="B124" t="s">
        <v>36</v>
      </c>
    </row>
    <row r="125" spans="1:2" hidden="1" x14ac:dyDescent="0.2">
      <c r="A125">
        <v>88</v>
      </c>
      <c r="B125" t="s">
        <v>37</v>
      </c>
    </row>
    <row r="126" spans="1:2" hidden="1" x14ac:dyDescent="0.2">
      <c r="A126">
        <v>155</v>
      </c>
      <c r="B126" t="s">
        <v>37</v>
      </c>
    </row>
    <row r="127" spans="1:2" hidden="1" x14ac:dyDescent="0.2">
      <c r="A127">
        <v>156</v>
      </c>
      <c r="B127" t="s">
        <v>38</v>
      </c>
    </row>
  </sheetData>
  <sheetProtection algorithmName="SHA-512" hashValue="So06VB4CncGLk442K3X0dVUddb7CtTKHtKlkTYuaWJ2qWF68uxXa4vMio6ZQCzmjnHG131a8l4kgJ3OpKznqBg==" saltValue="QEW+f8PgKNvk56Vap1UQDg==" spinCount="100000" sheet="1" objects="1" scenarios="1"/>
  <conditionalFormatting sqref="G7:G56">
    <cfRule type="cellIs" dxfId="659" priority="111" operator="equal">
      <formula>"VH"</formula>
    </cfRule>
  </conditionalFormatting>
  <conditionalFormatting sqref="H7:H56">
    <cfRule type="cellIs" dxfId="658" priority="110" operator="equal">
      <formula>0</formula>
    </cfRule>
  </conditionalFormatting>
  <conditionalFormatting sqref="I7:I56">
    <cfRule type="cellIs" dxfId="657" priority="109" operator="equal">
      <formula>0</formula>
    </cfRule>
  </conditionalFormatting>
  <conditionalFormatting sqref="J7:J56">
    <cfRule type="cellIs" dxfId="656" priority="105" operator="equal">
      <formula>$B$93</formula>
    </cfRule>
    <cfRule type="cellIs" dxfId="655" priority="106" operator="equal">
      <formula>$B$92</formula>
    </cfRule>
    <cfRule type="cellIs" dxfId="654" priority="107" operator="equal">
      <formula>$B$91</formula>
    </cfRule>
    <cfRule type="cellIs" dxfId="653" priority="108" operator="equal">
      <formula>$B$90</formula>
    </cfRule>
  </conditionalFormatting>
  <conditionalFormatting sqref="F8:F56">
    <cfRule type="cellIs" dxfId="652" priority="104" operator="equal">
      <formula>"VH"</formula>
    </cfRule>
  </conditionalFormatting>
  <conditionalFormatting sqref="F7:F56">
    <cfRule type="cellIs" dxfId="651" priority="103" operator="greaterThan">
      <formula>55</formula>
    </cfRule>
  </conditionalFormatting>
  <conditionalFormatting sqref="A8:A56">
    <cfRule type="cellIs" dxfId="650" priority="102" operator="equal">
      <formula>"VH"</formula>
    </cfRule>
  </conditionalFormatting>
  <conditionalFormatting sqref="F7:J7">
    <cfRule type="expression" dxfId="649" priority="100">
      <formula>$A$7=$Q$1</formula>
    </cfRule>
  </conditionalFormatting>
  <conditionalFormatting sqref="F8:J8">
    <cfRule type="expression" dxfId="648" priority="99">
      <formula>$A$8=$Q$1</formula>
    </cfRule>
  </conditionalFormatting>
  <conditionalFormatting sqref="F9:J9">
    <cfRule type="expression" dxfId="647" priority="98">
      <formula>$A$9=$Q$1</formula>
    </cfRule>
  </conditionalFormatting>
  <conditionalFormatting sqref="F10:J10">
    <cfRule type="expression" dxfId="646" priority="97">
      <formula>$A$10=$Q$1</formula>
    </cfRule>
  </conditionalFormatting>
  <conditionalFormatting sqref="F11:J11">
    <cfRule type="expression" dxfId="645" priority="96">
      <formula>$A$11=$Q$1</formula>
    </cfRule>
  </conditionalFormatting>
  <conditionalFormatting sqref="F12:J12">
    <cfRule type="expression" dxfId="644" priority="95">
      <formula>$A$12=$Q$1</formula>
    </cfRule>
  </conditionalFormatting>
  <conditionalFormatting sqref="F13:J13">
    <cfRule type="expression" dxfId="643" priority="94">
      <formula>$A$13=$Q$1</formula>
    </cfRule>
  </conditionalFormatting>
  <conditionalFormatting sqref="F14:J14">
    <cfRule type="expression" dxfId="642" priority="93">
      <formula>$A$14=$Q$1</formula>
    </cfRule>
  </conditionalFormatting>
  <conditionalFormatting sqref="F15:J15">
    <cfRule type="expression" dxfId="641" priority="92">
      <formula>$A$15=$Q$1</formula>
    </cfRule>
  </conditionalFormatting>
  <conditionalFormatting sqref="F16:J16">
    <cfRule type="expression" dxfId="640" priority="91">
      <formula>$A$16=$Q$1</formula>
    </cfRule>
  </conditionalFormatting>
  <conditionalFormatting sqref="F17:J17">
    <cfRule type="expression" dxfId="639" priority="90">
      <formula>$A$17=$Q$1</formula>
    </cfRule>
  </conditionalFormatting>
  <conditionalFormatting sqref="F18:J18">
    <cfRule type="expression" dxfId="638" priority="89">
      <formula>$A$18=$Q$1</formula>
    </cfRule>
  </conditionalFormatting>
  <conditionalFormatting sqref="F19:J19">
    <cfRule type="expression" dxfId="637" priority="88">
      <formula>$A$19=$Q$1</formula>
    </cfRule>
  </conditionalFormatting>
  <conditionalFormatting sqref="F20:J20">
    <cfRule type="expression" dxfId="636" priority="87">
      <formula>$A$20=$Q$1</formula>
    </cfRule>
  </conditionalFormatting>
  <conditionalFormatting sqref="F21:J21">
    <cfRule type="expression" dxfId="635" priority="86">
      <formula>$A$21=$Q$1</formula>
    </cfRule>
  </conditionalFormatting>
  <conditionalFormatting sqref="F22:J22">
    <cfRule type="expression" dxfId="634" priority="85">
      <formula>$A$22=$Q$1</formula>
    </cfRule>
  </conditionalFormatting>
  <conditionalFormatting sqref="F23:J23">
    <cfRule type="expression" dxfId="633" priority="84">
      <formula>$A$23=$Q$1</formula>
    </cfRule>
  </conditionalFormatting>
  <conditionalFormatting sqref="F24:J24">
    <cfRule type="expression" dxfId="632" priority="83">
      <formula>$A$24=$Q$1</formula>
    </cfRule>
  </conditionalFormatting>
  <conditionalFormatting sqref="F25:J25">
    <cfRule type="expression" dxfId="631" priority="82">
      <formula>$A$25=$Q$1</formula>
    </cfRule>
  </conditionalFormatting>
  <conditionalFormatting sqref="F26:J26">
    <cfRule type="expression" dxfId="630" priority="81">
      <formula>$A$26=$Q$1</formula>
    </cfRule>
  </conditionalFormatting>
  <conditionalFormatting sqref="F27:J27">
    <cfRule type="expression" dxfId="629" priority="80">
      <formula>$A$27=$Q$1</formula>
    </cfRule>
  </conditionalFormatting>
  <conditionalFormatting sqref="F28:J28">
    <cfRule type="expression" dxfId="628" priority="79">
      <formula>$A$28=$Q$1</formula>
    </cfRule>
  </conditionalFormatting>
  <conditionalFormatting sqref="F29:J29">
    <cfRule type="expression" dxfId="627" priority="78">
      <formula>$A$29=$Q$1</formula>
    </cfRule>
  </conditionalFormatting>
  <conditionalFormatting sqref="F30:J30">
    <cfRule type="expression" dxfId="626" priority="77">
      <formula>$A$30=$Q$1</formula>
    </cfRule>
  </conditionalFormatting>
  <conditionalFormatting sqref="F31:J31">
    <cfRule type="expression" dxfId="625" priority="76">
      <formula>$A$31=$Q$1</formula>
    </cfRule>
  </conditionalFormatting>
  <conditionalFormatting sqref="F32:J32">
    <cfRule type="expression" dxfId="624" priority="75">
      <formula>$A$32=$Q$1</formula>
    </cfRule>
  </conditionalFormatting>
  <conditionalFormatting sqref="F33:J33">
    <cfRule type="expression" dxfId="623" priority="74">
      <formula>$A$33=$Q$1</formula>
    </cfRule>
  </conditionalFormatting>
  <conditionalFormatting sqref="F34:J34">
    <cfRule type="expression" dxfId="622" priority="73">
      <formula>$A$34=$Q$1</formula>
    </cfRule>
  </conditionalFormatting>
  <conditionalFormatting sqref="F35:J35">
    <cfRule type="expression" dxfId="621" priority="72">
      <formula>$A$35=$Q$1</formula>
    </cfRule>
  </conditionalFormatting>
  <conditionalFormatting sqref="F36:J36">
    <cfRule type="expression" dxfId="620" priority="71">
      <formula>$A$36=$Q$1</formula>
    </cfRule>
  </conditionalFormatting>
  <conditionalFormatting sqref="F37:J37">
    <cfRule type="expression" dxfId="619" priority="70">
      <formula>$A$37=$Q$1</formula>
    </cfRule>
  </conditionalFormatting>
  <conditionalFormatting sqref="F38:J38">
    <cfRule type="expression" dxfId="618" priority="69">
      <formula>$A$38=$Q$1</formula>
    </cfRule>
  </conditionalFormatting>
  <conditionalFormatting sqref="F39:J39">
    <cfRule type="expression" dxfId="617" priority="68">
      <formula>$A$39=$Q$1</formula>
    </cfRule>
  </conditionalFormatting>
  <conditionalFormatting sqref="F40:J40">
    <cfRule type="expression" dxfId="616" priority="67">
      <formula>$A$40=$Q$1</formula>
    </cfRule>
  </conditionalFormatting>
  <conditionalFormatting sqref="F41:J41">
    <cfRule type="expression" dxfId="615" priority="66">
      <formula>$A$41=$Q$1</formula>
    </cfRule>
  </conditionalFormatting>
  <conditionalFormatting sqref="F42:J42">
    <cfRule type="expression" dxfId="614" priority="65">
      <formula>$A$42=$Q$1</formula>
    </cfRule>
  </conditionalFormatting>
  <conditionalFormatting sqref="F43:J43">
    <cfRule type="expression" dxfId="613" priority="64">
      <formula>$A$43=$Q$1</formula>
    </cfRule>
  </conditionalFormatting>
  <conditionalFormatting sqref="F44:J44">
    <cfRule type="expression" dxfId="612" priority="63">
      <formula>$A$44=$Q$1</formula>
    </cfRule>
  </conditionalFormatting>
  <conditionalFormatting sqref="F45:J45">
    <cfRule type="expression" dxfId="611" priority="62">
      <formula>$A$45=$Q$1</formula>
    </cfRule>
  </conditionalFormatting>
  <conditionalFormatting sqref="F46:J46">
    <cfRule type="expression" dxfId="610" priority="61">
      <formula>$A$46=$Q$1</formula>
    </cfRule>
  </conditionalFormatting>
  <conditionalFormatting sqref="F47:J47">
    <cfRule type="expression" dxfId="609" priority="60">
      <formula>$A$47=$Q$1</formula>
    </cfRule>
  </conditionalFormatting>
  <conditionalFormatting sqref="F48:J48">
    <cfRule type="expression" dxfId="608" priority="59">
      <formula>$A$48=$Q$1</formula>
    </cfRule>
  </conditionalFormatting>
  <conditionalFormatting sqref="F49:J49">
    <cfRule type="expression" dxfId="607" priority="58">
      <formula>$A$49=$Q$1</formula>
    </cfRule>
  </conditionalFormatting>
  <conditionalFormatting sqref="F50:J50">
    <cfRule type="expression" dxfId="606" priority="57">
      <formula>$A$50=$Q$1</formula>
    </cfRule>
  </conditionalFormatting>
  <conditionalFormatting sqref="F51:J51">
    <cfRule type="expression" dxfId="605" priority="56">
      <formula>$A$51=$Q$1</formula>
    </cfRule>
  </conditionalFormatting>
  <conditionalFormatting sqref="F52:J52">
    <cfRule type="expression" dxfId="604" priority="55">
      <formula>$A$52=$Q$1</formula>
    </cfRule>
  </conditionalFormatting>
  <conditionalFormatting sqref="F53:J53">
    <cfRule type="expression" dxfId="603" priority="54">
      <formula>$A$53=$Q$1</formula>
    </cfRule>
  </conditionalFormatting>
  <conditionalFormatting sqref="F54:J54">
    <cfRule type="expression" dxfId="602" priority="53">
      <formula>$A$54=$Q$1</formula>
    </cfRule>
  </conditionalFormatting>
  <conditionalFormatting sqref="F55:J55">
    <cfRule type="expression" dxfId="601" priority="52">
      <formula>$A$55=$Q$1</formula>
    </cfRule>
  </conditionalFormatting>
  <conditionalFormatting sqref="F56:J56">
    <cfRule type="expression" dxfId="600" priority="51">
      <formula>$A$56=$Q$1</formula>
    </cfRule>
  </conditionalFormatting>
  <conditionalFormatting sqref="N7:R7">
    <cfRule type="expression" dxfId="599" priority="50">
      <formula>$L$7=$Q$1</formula>
    </cfRule>
  </conditionalFormatting>
  <conditionalFormatting sqref="N8:R8">
    <cfRule type="expression" dxfId="598" priority="49">
      <formula>$L$8=$Q$1</formula>
    </cfRule>
  </conditionalFormatting>
  <conditionalFormatting sqref="N9:R9">
    <cfRule type="expression" dxfId="597" priority="48">
      <formula>$L$9=$Q$1</formula>
    </cfRule>
  </conditionalFormatting>
  <conditionalFormatting sqref="N10:R10">
    <cfRule type="expression" dxfId="596" priority="47">
      <formula>$L$10=$Q$1</formula>
    </cfRule>
  </conditionalFormatting>
  <conditionalFormatting sqref="N11:R11">
    <cfRule type="expression" dxfId="595" priority="46">
      <formula>$L$11=$Q$1</formula>
    </cfRule>
  </conditionalFormatting>
  <conditionalFormatting sqref="N12:R12">
    <cfRule type="expression" dxfId="594" priority="45">
      <formula>$L$12=$Q$1</formula>
    </cfRule>
  </conditionalFormatting>
  <conditionalFormatting sqref="N13:R13">
    <cfRule type="expression" dxfId="593" priority="44">
      <formula>$L$13=$Q$1</formula>
    </cfRule>
  </conditionalFormatting>
  <conditionalFormatting sqref="N14:R14">
    <cfRule type="expression" dxfId="592" priority="43">
      <formula>$L$14=$Q$1</formula>
    </cfRule>
  </conditionalFormatting>
  <conditionalFormatting sqref="N15:R15">
    <cfRule type="expression" dxfId="591" priority="42">
      <formula>$L$15=$Q$1</formula>
    </cfRule>
  </conditionalFormatting>
  <conditionalFormatting sqref="N16:R16">
    <cfRule type="expression" dxfId="590" priority="41">
      <formula>$L$16=$Q$1</formula>
    </cfRule>
  </conditionalFormatting>
  <conditionalFormatting sqref="N17:R17">
    <cfRule type="expression" dxfId="589" priority="40">
      <formula>$L$17=$Q$1</formula>
    </cfRule>
  </conditionalFormatting>
  <conditionalFormatting sqref="N18:R18">
    <cfRule type="expression" dxfId="588" priority="39">
      <formula>$L$18=$Q$1</formula>
    </cfRule>
  </conditionalFormatting>
  <conditionalFormatting sqref="N19:R19">
    <cfRule type="expression" dxfId="587" priority="38">
      <formula>$L$19=$Q$1</formula>
    </cfRule>
  </conditionalFormatting>
  <conditionalFormatting sqref="N20:R20">
    <cfRule type="expression" dxfId="586" priority="37">
      <formula>$L$20=$Q$1</formula>
    </cfRule>
  </conditionalFormatting>
  <conditionalFormatting sqref="N21:R21">
    <cfRule type="expression" dxfId="585" priority="36">
      <formula>$L$21=$Q$1</formula>
    </cfRule>
  </conditionalFormatting>
  <conditionalFormatting sqref="N22:R22">
    <cfRule type="expression" dxfId="584" priority="35">
      <formula>$L$22=$Q$1</formula>
    </cfRule>
  </conditionalFormatting>
  <conditionalFormatting sqref="N23:R23">
    <cfRule type="expression" dxfId="583" priority="34">
      <formula>$L$23=$Q$1</formula>
    </cfRule>
  </conditionalFormatting>
  <conditionalFormatting sqref="N24:R24">
    <cfRule type="expression" dxfId="582" priority="33">
      <formula>$L$24=$Q$1</formula>
    </cfRule>
  </conditionalFormatting>
  <conditionalFormatting sqref="N25:R25">
    <cfRule type="expression" dxfId="581" priority="32">
      <formula>$L$25=$Q$1</formula>
    </cfRule>
  </conditionalFormatting>
  <conditionalFormatting sqref="N26:R26">
    <cfRule type="expression" dxfId="580" priority="31">
      <formula>$L$26=$Q$1</formula>
    </cfRule>
  </conditionalFormatting>
  <conditionalFormatting sqref="N27:R27">
    <cfRule type="expression" dxfId="579" priority="30">
      <formula>$L$27=$Q$1</formula>
    </cfRule>
  </conditionalFormatting>
  <conditionalFormatting sqref="N28:R28">
    <cfRule type="expression" dxfId="578" priority="29">
      <formula>$L$28=$Q$1</formula>
    </cfRule>
  </conditionalFormatting>
  <conditionalFormatting sqref="N29:R29">
    <cfRule type="expression" dxfId="577" priority="28">
      <formula>$L$29=$Q$1</formula>
    </cfRule>
  </conditionalFormatting>
  <conditionalFormatting sqref="N30:R30">
    <cfRule type="expression" dxfId="576" priority="27">
      <formula>$L$30=$Q$1</formula>
    </cfRule>
  </conditionalFormatting>
  <conditionalFormatting sqref="N31:R31">
    <cfRule type="expression" dxfId="575" priority="26">
      <formula>$L$31=$Q$1</formula>
    </cfRule>
  </conditionalFormatting>
  <conditionalFormatting sqref="N32:R32">
    <cfRule type="expression" dxfId="574" priority="25">
      <formula>$L$32=$Q$1</formula>
    </cfRule>
  </conditionalFormatting>
  <conditionalFormatting sqref="N33:R33">
    <cfRule type="expression" dxfId="573" priority="24">
      <formula>$L$33=$Q$1</formula>
    </cfRule>
  </conditionalFormatting>
  <conditionalFormatting sqref="N34:R34">
    <cfRule type="expression" dxfId="572" priority="23">
      <formula>$L$34=$Q$1</formula>
    </cfRule>
  </conditionalFormatting>
  <conditionalFormatting sqref="N35:R35">
    <cfRule type="expression" dxfId="571" priority="22">
      <formula>$L$35=$Q$1</formula>
    </cfRule>
  </conditionalFormatting>
  <conditionalFormatting sqref="N36:R36">
    <cfRule type="expression" dxfId="570" priority="21">
      <formula>$L$36=$Q$1</formula>
    </cfRule>
  </conditionalFormatting>
  <conditionalFormatting sqref="N37:R37">
    <cfRule type="expression" dxfId="569" priority="20">
      <formula>$L$37=$Q$1</formula>
    </cfRule>
  </conditionalFormatting>
  <conditionalFormatting sqref="N38:R38">
    <cfRule type="expression" dxfId="568" priority="19">
      <formula>$L$38=$Q$1</formula>
    </cfRule>
  </conditionalFormatting>
  <conditionalFormatting sqref="N39:R39">
    <cfRule type="expression" dxfId="567" priority="18">
      <formula>$L$39=$Q$1</formula>
    </cfRule>
  </conditionalFormatting>
  <conditionalFormatting sqref="N40:R40">
    <cfRule type="expression" dxfId="566" priority="17">
      <formula>$L$40=$Q$1</formula>
    </cfRule>
  </conditionalFormatting>
  <conditionalFormatting sqref="N41:R41">
    <cfRule type="expression" dxfId="565" priority="16">
      <formula>$L$41=$Q$1</formula>
    </cfRule>
  </conditionalFormatting>
  <conditionalFormatting sqref="N42:R42">
    <cfRule type="expression" dxfId="564" priority="15">
      <formula>$L$42=$Q$1</formula>
    </cfRule>
  </conditionalFormatting>
  <conditionalFormatting sqref="N43:R43">
    <cfRule type="expression" dxfId="563" priority="14">
      <formula>$L$43=$Q$1</formula>
    </cfRule>
  </conditionalFormatting>
  <conditionalFormatting sqref="N44:R44">
    <cfRule type="expression" dxfId="562" priority="13">
      <formula>$L$44=$Q$1</formula>
    </cfRule>
  </conditionalFormatting>
  <conditionalFormatting sqref="N45:R45">
    <cfRule type="expression" dxfId="561" priority="12">
      <formula>$L$45=$Q$1</formula>
    </cfRule>
  </conditionalFormatting>
  <conditionalFormatting sqref="N46:R46">
    <cfRule type="expression" dxfId="560" priority="11">
      <formula>$L$46=$Q$1</formula>
    </cfRule>
  </conditionalFormatting>
  <conditionalFormatting sqref="N47:R47">
    <cfRule type="expression" dxfId="559" priority="10">
      <formula>$L$47=$Q$1</formula>
    </cfRule>
  </conditionalFormatting>
  <conditionalFormatting sqref="N48:R48">
    <cfRule type="expression" dxfId="558" priority="9">
      <formula>$L$48=$Q$1</formula>
    </cfRule>
  </conditionalFormatting>
  <conditionalFormatting sqref="N49:R49">
    <cfRule type="expression" dxfId="557" priority="8">
      <formula>$L$49=$Q$1</formula>
    </cfRule>
  </conditionalFormatting>
  <conditionalFormatting sqref="N50:R50">
    <cfRule type="expression" dxfId="556" priority="7">
      <formula>$L$50=$Q$1</formula>
    </cfRule>
  </conditionalFormatting>
  <conditionalFormatting sqref="N51:R51">
    <cfRule type="expression" dxfId="555" priority="6">
      <formula>$L$51=$Q$1</formula>
    </cfRule>
  </conditionalFormatting>
  <conditionalFormatting sqref="N52:R52">
    <cfRule type="expression" dxfId="554" priority="5">
      <formula>$L$52=$Q$1</formula>
    </cfRule>
  </conditionalFormatting>
  <conditionalFormatting sqref="N53:R53">
    <cfRule type="expression" dxfId="553" priority="4">
      <formula>$L$53=$Q$1</formula>
    </cfRule>
  </conditionalFormatting>
  <conditionalFormatting sqref="N54:R54">
    <cfRule type="expression" dxfId="552" priority="3">
      <formula>$L$54=$Q$1</formula>
    </cfRule>
  </conditionalFormatting>
  <conditionalFormatting sqref="N55:R55">
    <cfRule type="expression" dxfId="551" priority="2">
      <formula>$L$55=$Q$1</formula>
    </cfRule>
  </conditionalFormatting>
  <conditionalFormatting sqref="N56:R56">
    <cfRule type="expression" dxfId="550" priority="1">
      <formula>$L$56=$Q$1</formula>
    </cfRule>
  </conditionalFormatting>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79998168889431442"/>
  </sheetPr>
  <dimension ref="A5:S127"/>
  <sheetViews>
    <sheetView showGridLines="0" zoomScale="85" zoomScaleNormal="85" zoomScalePageLayoutView="150" workbookViewId="0">
      <selection activeCell="A7" sqref="A7"/>
    </sheetView>
  </sheetViews>
  <sheetFormatPr baseColWidth="10" defaultColWidth="8.83203125" defaultRowHeight="15" x14ac:dyDescent="0.2"/>
  <cols>
    <col min="1" max="1" width="9.6640625" customWidth="1"/>
    <col min="2" max="2" width="18.33203125" hidden="1" customWidth="1"/>
    <col min="3" max="3" width="22.5" hidden="1" customWidth="1"/>
    <col min="4" max="5" width="23.5" hidden="1" customWidth="1"/>
    <col min="6" max="6" width="9.33203125" customWidth="1"/>
    <col min="7" max="7" width="7.83203125" style="3" customWidth="1"/>
    <col min="8" max="9" width="13" style="3" customWidth="1"/>
    <col min="10" max="10" width="35" style="9" customWidth="1"/>
    <col min="11" max="11" width="1.1640625" customWidth="1"/>
    <col min="12" max="12" width="10" customWidth="1"/>
    <col min="13" max="13" width="10" hidden="1" customWidth="1"/>
    <col min="14" max="14" width="17.5" hidden="1" customWidth="1"/>
    <col min="15" max="15" width="9.1640625" customWidth="1"/>
    <col min="16" max="16" width="7.6640625" customWidth="1"/>
    <col min="17" max="17" width="14.83203125" style="3" customWidth="1"/>
    <col min="18" max="18" width="11.5" customWidth="1"/>
    <col min="19" max="19" width="33.5" customWidth="1"/>
  </cols>
  <sheetData>
    <row r="5" spans="1:19" ht="16" thickBot="1" x14ac:dyDescent="0.25"/>
    <row r="6" spans="1:19" ht="71.25" customHeight="1" x14ac:dyDescent="0.2">
      <c r="A6" s="22" t="s">
        <v>58</v>
      </c>
      <c r="B6" s="10" t="s">
        <v>5</v>
      </c>
      <c r="C6" s="6" t="s">
        <v>4</v>
      </c>
      <c r="D6" s="6" t="s">
        <v>3</v>
      </c>
      <c r="E6" s="6" t="s">
        <v>21</v>
      </c>
      <c r="F6" s="6" t="s">
        <v>20</v>
      </c>
      <c r="G6" s="6" t="s">
        <v>2</v>
      </c>
      <c r="H6" s="6" t="s">
        <v>87</v>
      </c>
      <c r="I6" s="6" t="s">
        <v>88</v>
      </c>
      <c r="J6" s="6" t="s">
        <v>25</v>
      </c>
      <c r="L6" s="22" t="s">
        <v>59</v>
      </c>
      <c r="M6" s="13" t="s">
        <v>46</v>
      </c>
      <c r="N6" s="7" t="s">
        <v>22</v>
      </c>
      <c r="O6" s="7" t="s">
        <v>23</v>
      </c>
      <c r="P6" s="7" t="s">
        <v>19</v>
      </c>
      <c r="Q6" s="7" t="s">
        <v>89</v>
      </c>
      <c r="R6" s="7" t="s">
        <v>90</v>
      </c>
      <c r="S6" s="12" t="s">
        <v>34</v>
      </c>
    </row>
    <row r="7" spans="1:19" ht="54" customHeight="1" x14ac:dyDescent="0.2">
      <c r="A7" s="24"/>
      <c r="B7" s="16">
        <f>IF(A7&gt;205, 1, 0)</f>
        <v>0</v>
      </c>
      <c r="C7" s="4">
        <f>((A7*0.458)-3.26)</f>
        <v>-3.26</v>
      </c>
      <c r="D7" s="4">
        <f>((A7*0.945)-103.5)</f>
        <v>-103.5</v>
      </c>
      <c r="E7" s="4">
        <f>IF(B7=0, C7, D7)</f>
        <v>-3.26</v>
      </c>
      <c r="F7" s="4">
        <f>MAX(0,ROUND(E7,0))</f>
        <v>0</v>
      </c>
      <c r="G7" s="4" t="str">
        <f>VLOOKUP(F7,$A$60:$B$70, 2)</f>
        <v>L-</v>
      </c>
      <c r="H7" s="4">
        <f>VLOOKUP(F7,$A$72:$B$82,2)</f>
        <v>3</v>
      </c>
      <c r="I7" s="4">
        <f>(H7*43.56)</f>
        <v>130.68</v>
      </c>
      <c r="J7" s="14" t="str">
        <f>VLOOKUP(F7,$A$85:$B$93,2)</f>
        <v>P2O5 may be applied, plant response likely</v>
      </c>
      <c r="L7" s="24"/>
      <c r="M7" s="16">
        <f>(L7/0.5)</f>
        <v>0</v>
      </c>
      <c r="N7" s="4">
        <f>(M7*0.31)</f>
        <v>0</v>
      </c>
      <c r="O7" s="4">
        <f>MAX(0,ROUND(N7,0))</f>
        <v>0</v>
      </c>
      <c r="P7" s="4" t="str">
        <f>VLOOKUP(O7,$A$96:$B$106, 2)</f>
        <v>L-</v>
      </c>
      <c r="Q7" s="4">
        <f>VLOOKUP(O7,$A$109:$B$119,2)</f>
        <v>3</v>
      </c>
      <c r="R7" s="4">
        <f>(Q7*43.56)</f>
        <v>130.68</v>
      </c>
      <c r="S7" s="19" t="str">
        <f t="shared" ref="S7:S38" si="0">VLOOKUP(O7,$A$122:$B$127,2)</f>
        <v>K2O may be applied, plant response likely</v>
      </c>
    </row>
    <row r="8" spans="1:19" ht="54" customHeight="1" x14ac:dyDescent="0.2">
      <c r="A8" s="25"/>
      <c r="B8" s="17">
        <f t="shared" ref="B8:B56" si="1">IF(A8&gt;205, 1, 0)</f>
        <v>0</v>
      </c>
      <c r="C8" s="11">
        <f t="shared" ref="C8:C56" si="2">((A8*0.458)-3.26)</f>
        <v>-3.26</v>
      </c>
      <c r="D8" s="11">
        <f t="shared" ref="D8:D56" si="3">((A8*0.945)-103.5)</f>
        <v>-103.5</v>
      </c>
      <c r="E8" s="11">
        <f t="shared" ref="E8:E56" si="4">IF(B8=0, C8, D8)</f>
        <v>-3.26</v>
      </c>
      <c r="F8" s="11">
        <f t="shared" ref="F8:F56" si="5">MAX(0,ROUND(E8,0))</f>
        <v>0</v>
      </c>
      <c r="G8" s="11" t="str">
        <f t="shared" ref="G8:G56" si="6">VLOOKUP(F8,$A$60:$B$70, 2)</f>
        <v>L-</v>
      </c>
      <c r="H8" s="11">
        <f t="shared" ref="H8:H56" si="7">VLOOKUP(F8,$A$72:$B$82,2)</f>
        <v>3</v>
      </c>
      <c r="I8" s="11">
        <f t="shared" ref="I8:I56" si="8">(H8*43.56)</f>
        <v>130.68</v>
      </c>
      <c r="J8" s="15" t="str">
        <f t="shared" ref="J8:J56" si="9">VLOOKUP(F8,$A$85:$B$93,2)</f>
        <v>P2O5 may be applied, plant response likely</v>
      </c>
      <c r="L8" s="26"/>
      <c r="M8" s="18">
        <f t="shared" ref="M8:M56" si="10">(L8/0.5)</f>
        <v>0</v>
      </c>
      <c r="N8" s="12">
        <f t="shared" ref="N8:N56" si="11">(M8*0.31)</f>
        <v>0</v>
      </c>
      <c r="O8" s="12">
        <f t="shared" ref="O8:O56" si="12">MAX(0,ROUND(N8,0))</f>
        <v>0</v>
      </c>
      <c r="P8" s="12" t="str">
        <f t="shared" ref="P8:P56" si="13">VLOOKUP(O8,$A$96:$B$106, 2)</f>
        <v>L-</v>
      </c>
      <c r="Q8" s="12">
        <f t="shared" ref="Q8:Q56" si="14">VLOOKUP(O8,$A$109:$B$119,2)</f>
        <v>3</v>
      </c>
      <c r="R8" s="12">
        <f t="shared" ref="R8:R56" si="15">(Q8*43.56)</f>
        <v>130.68</v>
      </c>
      <c r="S8" s="20" t="str">
        <f t="shared" si="0"/>
        <v>K2O may be applied, plant response likely</v>
      </c>
    </row>
    <row r="9" spans="1:19" ht="54" customHeight="1" x14ac:dyDescent="0.2">
      <c r="A9" s="24"/>
      <c r="B9" s="16">
        <f t="shared" si="1"/>
        <v>0</v>
      </c>
      <c r="C9" s="4">
        <f t="shared" si="2"/>
        <v>-3.26</v>
      </c>
      <c r="D9" s="4">
        <f t="shared" si="3"/>
        <v>-103.5</v>
      </c>
      <c r="E9" s="4">
        <f t="shared" si="4"/>
        <v>-3.26</v>
      </c>
      <c r="F9" s="4">
        <f t="shared" si="5"/>
        <v>0</v>
      </c>
      <c r="G9" s="4" t="str">
        <f t="shared" si="6"/>
        <v>L-</v>
      </c>
      <c r="H9" s="4">
        <f t="shared" si="7"/>
        <v>3</v>
      </c>
      <c r="I9" s="4">
        <f t="shared" si="8"/>
        <v>130.68</v>
      </c>
      <c r="J9" s="14" t="str">
        <f t="shared" si="9"/>
        <v>P2O5 may be applied, plant response likely</v>
      </c>
      <c r="L9" s="24"/>
      <c r="M9" s="16">
        <f t="shared" si="10"/>
        <v>0</v>
      </c>
      <c r="N9" s="4">
        <f t="shared" si="11"/>
        <v>0</v>
      </c>
      <c r="O9" s="4">
        <f t="shared" si="12"/>
        <v>0</v>
      </c>
      <c r="P9" s="4" t="str">
        <f t="shared" si="13"/>
        <v>L-</v>
      </c>
      <c r="Q9" s="4">
        <f t="shared" si="14"/>
        <v>3</v>
      </c>
      <c r="R9" s="4">
        <f t="shared" si="15"/>
        <v>130.68</v>
      </c>
      <c r="S9" s="19" t="str">
        <f t="shared" si="0"/>
        <v>K2O may be applied, plant response likely</v>
      </c>
    </row>
    <row r="10" spans="1:19" ht="54" customHeight="1" x14ac:dyDescent="0.2">
      <c r="A10" s="25"/>
      <c r="B10" s="17">
        <f t="shared" si="1"/>
        <v>0</v>
      </c>
      <c r="C10" s="11">
        <f t="shared" si="2"/>
        <v>-3.26</v>
      </c>
      <c r="D10" s="11">
        <f t="shared" si="3"/>
        <v>-103.5</v>
      </c>
      <c r="E10" s="11">
        <f t="shared" si="4"/>
        <v>-3.26</v>
      </c>
      <c r="F10" s="11">
        <f t="shared" si="5"/>
        <v>0</v>
      </c>
      <c r="G10" s="11" t="str">
        <f t="shared" si="6"/>
        <v>L-</v>
      </c>
      <c r="H10" s="11">
        <f t="shared" si="7"/>
        <v>3</v>
      </c>
      <c r="I10" s="11">
        <f t="shared" si="8"/>
        <v>130.68</v>
      </c>
      <c r="J10" s="15" t="str">
        <f t="shared" si="9"/>
        <v>P2O5 may be applied, plant response likely</v>
      </c>
      <c r="L10" s="26"/>
      <c r="M10" s="18">
        <f t="shared" si="10"/>
        <v>0</v>
      </c>
      <c r="N10" s="12">
        <f t="shared" si="11"/>
        <v>0</v>
      </c>
      <c r="O10" s="12">
        <f t="shared" si="12"/>
        <v>0</v>
      </c>
      <c r="P10" s="12" t="str">
        <f t="shared" si="13"/>
        <v>L-</v>
      </c>
      <c r="Q10" s="12">
        <f t="shared" si="14"/>
        <v>3</v>
      </c>
      <c r="R10" s="12">
        <f t="shared" si="15"/>
        <v>130.68</v>
      </c>
      <c r="S10" s="20" t="str">
        <f t="shared" si="0"/>
        <v>K2O may be applied, plant response likely</v>
      </c>
    </row>
    <row r="11" spans="1:19" ht="54" customHeight="1" x14ac:dyDescent="0.2">
      <c r="A11" s="24"/>
      <c r="B11" s="16">
        <f t="shared" si="1"/>
        <v>0</v>
      </c>
      <c r="C11" s="4">
        <f t="shared" si="2"/>
        <v>-3.26</v>
      </c>
      <c r="D11" s="4">
        <f t="shared" si="3"/>
        <v>-103.5</v>
      </c>
      <c r="E11" s="4">
        <f t="shared" si="4"/>
        <v>-3.26</v>
      </c>
      <c r="F11" s="4">
        <f t="shared" si="5"/>
        <v>0</v>
      </c>
      <c r="G11" s="4" t="str">
        <f t="shared" si="6"/>
        <v>L-</v>
      </c>
      <c r="H11" s="4">
        <f t="shared" si="7"/>
        <v>3</v>
      </c>
      <c r="I11" s="4">
        <f t="shared" si="8"/>
        <v>130.68</v>
      </c>
      <c r="J11" s="14" t="str">
        <f>VLOOKUP(F11,$A$85:$B$93,2)</f>
        <v>P2O5 may be applied, plant response likely</v>
      </c>
      <c r="L11" s="24"/>
      <c r="M11" s="16">
        <f t="shared" si="10"/>
        <v>0</v>
      </c>
      <c r="N11" s="4">
        <f t="shared" si="11"/>
        <v>0</v>
      </c>
      <c r="O11" s="4">
        <f t="shared" si="12"/>
        <v>0</v>
      </c>
      <c r="P11" s="4" t="str">
        <f t="shared" si="13"/>
        <v>L-</v>
      </c>
      <c r="Q11" s="4">
        <f t="shared" si="14"/>
        <v>3</v>
      </c>
      <c r="R11" s="4">
        <f t="shared" si="15"/>
        <v>130.68</v>
      </c>
      <c r="S11" s="19" t="str">
        <f t="shared" si="0"/>
        <v>K2O may be applied, plant response likely</v>
      </c>
    </row>
    <row r="12" spans="1:19" ht="54" customHeight="1" x14ac:dyDescent="0.2">
      <c r="A12" s="25"/>
      <c r="B12" s="17">
        <f t="shared" si="1"/>
        <v>0</v>
      </c>
      <c r="C12" s="11">
        <f t="shared" si="2"/>
        <v>-3.26</v>
      </c>
      <c r="D12" s="11">
        <f t="shared" si="3"/>
        <v>-103.5</v>
      </c>
      <c r="E12" s="11">
        <f t="shared" si="4"/>
        <v>-3.26</v>
      </c>
      <c r="F12" s="11">
        <f t="shared" si="5"/>
        <v>0</v>
      </c>
      <c r="G12" s="11" t="str">
        <f t="shared" si="6"/>
        <v>L-</v>
      </c>
      <c r="H12" s="11">
        <f t="shared" si="7"/>
        <v>3</v>
      </c>
      <c r="I12" s="11">
        <f t="shared" si="8"/>
        <v>130.68</v>
      </c>
      <c r="J12" s="15" t="str">
        <f t="shared" si="9"/>
        <v>P2O5 may be applied, plant response likely</v>
      </c>
      <c r="L12" s="26"/>
      <c r="M12" s="18">
        <f t="shared" si="10"/>
        <v>0</v>
      </c>
      <c r="N12" s="12">
        <f t="shared" si="11"/>
        <v>0</v>
      </c>
      <c r="O12" s="12">
        <f t="shared" si="12"/>
        <v>0</v>
      </c>
      <c r="P12" s="12" t="str">
        <f t="shared" si="13"/>
        <v>L-</v>
      </c>
      <c r="Q12" s="12">
        <f t="shared" si="14"/>
        <v>3</v>
      </c>
      <c r="R12" s="12">
        <f t="shared" si="15"/>
        <v>130.68</v>
      </c>
      <c r="S12" s="20" t="str">
        <f t="shared" si="0"/>
        <v>K2O may be applied, plant response likely</v>
      </c>
    </row>
    <row r="13" spans="1:19" ht="54" customHeight="1" x14ac:dyDescent="0.2">
      <c r="A13" s="24"/>
      <c r="B13" s="16">
        <f t="shared" si="1"/>
        <v>0</v>
      </c>
      <c r="C13" s="4">
        <f t="shared" si="2"/>
        <v>-3.26</v>
      </c>
      <c r="D13" s="4">
        <f t="shared" si="3"/>
        <v>-103.5</v>
      </c>
      <c r="E13" s="4">
        <f t="shared" si="4"/>
        <v>-3.26</v>
      </c>
      <c r="F13" s="4">
        <f t="shared" si="5"/>
        <v>0</v>
      </c>
      <c r="G13" s="4" t="str">
        <f t="shared" si="6"/>
        <v>L-</v>
      </c>
      <c r="H13" s="4">
        <f t="shared" si="7"/>
        <v>3</v>
      </c>
      <c r="I13" s="4">
        <f t="shared" si="8"/>
        <v>130.68</v>
      </c>
      <c r="J13" s="14" t="str">
        <f t="shared" si="9"/>
        <v>P2O5 may be applied, plant response likely</v>
      </c>
      <c r="L13" s="24"/>
      <c r="M13" s="16">
        <f t="shared" si="10"/>
        <v>0</v>
      </c>
      <c r="N13" s="4">
        <f t="shared" si="11"/>
        <v>0</v>
      </c>
      <c r="O13" s="4">
        <f t="shared" si="12"/>
        <v>0</v>
      </c>
      <c r="P13" s="4" t="str">
        <f t="shared" si="13"/>
        <v>L-</v>
      </c>
      <c r="Q13" s="4">
        <f t="shared" si="14"/>
        <v>3</v>
      </c>
      <c r="R13" s="4">
        <f t="shared" si="15"/>
        <v>130.68</v>
      </c>
      <c r="S13" s="19" t="str">
        <f t="shared" si="0"/>
        <v>K2O may be applied, plant response likely</v>
      </c>
    </row>
    <row r="14" spans="1:19" ht="54" customHeight="1" x14ac:dyDescent="0.2">
      <c r="A14" s="25"/>
      <c r="B14" s="17">
        <f t="shared" si="1"/>
        <v>0</v>
      </c>
      <c r="C14" s="11">
        <f t="shared" si="2"/>
        <v>-3.26</v>
      </c>
      <c r="D14" s="11">
        <f t="shared" si="3"/>
        <v>-103.5</v>
      </c>
      <c r="E14" s="11">
        <f t="shared" si="4"/>
        <v>-3.26</v>
      </c>
      <c r="F14" s="11">
        <f t="shared" si="5"/>
        <v>0</v>
      </c>
      <c r="G14" s="11" t="str">
        <f t="shared" si="6"/>
        <v>L-</v>
      </c>
      <c r="H14" s="11">
        <f t="shared" si="7"/>
        <v>3</v>
      </c>
      <c r="I14" s="11">
        <f t="shared" si="8"/>
        <v>130.68</v>
      </c>
      <c r="J14" s="15" t="str">
        <f t="shared" si="9"/>
        <v>P2O5 may be applied, plant response likely</v>
      </c>
      <c r="L14" s="26"/>
      <c r="M14" s="18">
        <f t="shared" si="10"/>
        <v>0</v>
      </c>
      <c r="N14" s="12">
        <f t="shared" si="11"/>
        <v>0</v>
      </c>
      <c r="O14" s="12">
        <f t="shared" si="12"/>
        <v>0</v>
      </c>
      <c r="P14" s="12" t="str">
        <f t="shared" si="13"/>
        <v>L-</v>
      </c>
      <c r="Q14" s="12">
        <f t="shared" si="14"/>
        <v>3</v>
      </c>
      <c r="R14" s="12">
        <f t="shared" si="15"/>
        <v>130.68</v>
      </c>
      <c r="S14" s="20" t="str">
        <f t="shared" si="0"/>
        <v>K2O may be applied, plant response likely</v>
      </c>
    </row>
    <row r="15" spans="1:19" ht="54" customHeight="1" x14ac:dyDescent="0.2">
      <c r="A15" s="24"/>
      <c r="B15" s="16">
        <f t="shared" si="1"/>
        <v>0</v>
      </c>
      <c r="C15" s="4">
        <f t="shared" si="2"/>
        <v>-3.26</v>
      </c>
      <c r="D15" s="4">
        <f t="shared" si="3"/>
        <v>-103.5</v>
      </c>
      <c r="E15" s="4">
        <f t="shared" si="4"/>
        <v>-3.26</v>
      </c>
      <c r="F15" s="4">
        <f t="shared" si="5"/>
        <v>0</v>
      </c>
      <c r="G15" s="4" t="str">
        <f t="shared" si="6"/>
        <v>L-</v>
      </c>
      <c r="H15" s="4">
        <f t="shared" si="7"/>
        <v>3</v>
      </c>
      <c r="I15" s="4">
        <f t="shared" si="8"/>
        <v>130.68</v>
      </c>
      <c r="J15" s="14" t="str">
        <f t="shared" si="9"/>
        <v>P2O5 may be applied, plant response likely</v>
      </c>
      <c r="L15" s="24"/>
      <c r="M15" s="16">
        <f t="shared" si="10"/>
        <v>0</v>
      </c>
      <c r="N15" s="4">
        <f t="shared" si="11"/>
        <v>0</v>
      </c>
      <c r="O15" s="4">
        <f t="shared" si="12"/>
        <v>0</v>
      </c>
      <c r="P15" s="4" t="str">
        <f t="shared" si="13"/>
        <v>L-</v>
      </c>
      <c r="Q15" s="4">
        <f t="shared" si="14"/>
        <v>3</v>
      </c>
      <c r="R15" s="4">
        <f t="shared" si="15"/>
        <v>130.68</v>
      </c>
      <c r="S15" s="19" t="str">
        <f t="shared" si="0"/>
        <v>K2O may be applied, plant response likely</v>
      </c>
    </row>
    <row r="16" spans="1:19" ht="54" customHeight="1" x14ac:dyDescent="0.2">
      <c r="A16" s="25"/>
      <c r="B16" s="17">
        <f t="shared" si="1"/>
        <v>0</v>
      </c>
      <c r="C16" s="11">
        <f t="shared" si="2"/>
        <v>-3.26</v>
      </c>
      <c r="D16" s="11">
        <f t="shared" si="3"/>
        <v>-103.5</v>
      </c>
      <c r="E16" s="11">
        <f t="shared" si="4"/>
        <v>-3.26</v>
      </c>
      <c r="F16" s="11">
        <f t="shared" si="5"/>
        <v>0</v>
      </c>
      <c r="G16" s="11" t="str">
        <f t="shared" si="6"/>
        <v>L-</v>
      </c>
      <c r="H16" s="11">
        <f t="shared" si="7"/>
        <v>3</v>
      </c>
      <c r="I16" s="11">
        <f t="shared" si="8"/>
        <v>130.68</v>
      </c>
      <c r="J16" s="15" t="str">
        <f t="shared" si="9"/>
        <v>P2O5 may be applied, plant response likely</v>
      </c>
      <c r="L16" s="26"/>
      <c r="M16" s="18">
        <f t="shared" si="10"/>
        <v>0</v>
      </c>
      <c r="N16" s="12">
        <f t="shared" si="11"/>
        <v>0</v>
      </c>
      <c r="O16" s="12">
        <f t="shared" si="12"/>
        <v>0</v>
      </c>
      <c r="P16" s="12" t="str">
        <f t="shared" si="13"/>
        <v>L-</v>
      </c>
      <c r="Q16" s="12">
        <f t="shared" si="14"/>
        <v>3</v>
      </c>
      <c r="R16" s="12">
        <f t="shared" si="15"/>
        <v>130.68</v>
      </c>
      <c r="S16" s="20" t="str">
        <f t="shared" si="0"/>
        <v>K2O may be applied, plant response likely</v>
      </c>
    </row>
    <row r="17" spans="1:19" ht="54" customHeight="1" x14ac:dyDescent="0.2">
      <c r="A17" s="24"/>
      <c r="B17" s="16">
        <f t="shared" si="1"/>
        <v>0</v>
      </c>
      <c r="C17" s="4">
        <f t="shared" si="2"/>
        <v>-3.26</v>
      </c>
      <c r="D17" s="4">
        <f t="shared" si="3"/>
        <v>-103.5</v>
      </c>
      <c r="E17" s="4">
        <f t="shared" si="4"/>
        <v>-3.26</v>
      </c>
      <c r="F17" s="4">
        <f t="shared" si="5"/>
        <v>0</v>
      </c>
      <c r="G17" s="4" t="str">
        <f t="shared" si="6"/>
        <v>L-</v>
      </c>
      <c r="H17" s="4">
        <f t="shared" si="7"/>
        <v>3</v>
      </c>
      <c r="I17" s="4">
        <f t="shared" si="8"/>
        <v>130.68</v>
      </c>
      <c r="J17" s="14" t="str">
        <f t="shared" si="9"/>
        <v>P2O5 may be applied, plant response likely</v>
      </c>
      <c r="L17" s="24"/>
      <c r="M17" s="16">
        <f t="shared" si="10"/>
        <v>0</v>
      </c>
      <c r="N17" s="4">
        <f t="shared" si="11"/>
        <v>0</v>
      </c>
      <c r="O17" s="4">
        <f t="shared" si="12"/>
        <v>0</v>
      </c>
      <c r="P17" s="4" t="str">
        <f t="shared" si="13"/>
        <v>L-</v>
      </c>
      <c r="Q17" s="4">
        <f t="shared" si="14"/>
        <v>3</v>
      </c>
      <c r="R17" s="4">
        <f t="shared" si="15"/>
        <v>130.68</v>
      </c>
      <c r="S17" s="19" t="str">
        <f t="shared" si="0"/>
        <v>K2O may be applied, plant response likely</v>
      </c>
    </row>
    <row r="18" spans="1:19" ht="54" customHeight="1" x14ac:dyDescent="0.2">
      <c r="A18" s="25"/>
      <c r="B18" s="17">
        <f t="shared" si="1"/>
        <v>0</v>
      </c>
      <c r="C18" s="11">
        <f t="shared" si="2"/>
        <v>-3.26</v>
      </c>
      <c r="D18" s="11">
        <f t="shared" si="3"/>
        <v>-103.5</v>
      </c>
      <c r="E18" s="11">
        <f t="shared" si="4"/>
        <v>-3.26</v>
      </c>
      <c r="F18" s="11">
        <f t="shared" si="5"/>
        <v>0</v>
      </c>
      <c r="G18" s="11" t="str">
        <f t="shared" si="6"/>
        <v>L-</v>
      </c>
      <c r="H18" s="11">
        <f t="shared" si="7"/>
        <v>3</v>
      </c>
      <c r="I18" s="11">
        <f t="shared" si="8"/>
        <v>130.68</v>
      </c>
      <c r="J18" s="15" t="str">
        <f t="shared" si="9"/>
        <v>P2O5 may be applied, plant response likely</v>
      </c>
      <c r="L18" s="26"/>
      <c r="M18" s="18">
        <f t="shared" si="10"/>
        <v>0</v>
      </c>
      <c r="N18" s="12">
        <f t="shared" si="11"/>
        <v>0</v>
      </c>
      <c r="O18" s="12">
        <f t="shared" si="12"/>
        <v>0</v>
      </c>
      <c r="P18" s="12" t="str">
        <f t="shared" si="13"/>
        <v>L-</v>
      </c>
      <c r="Q18" s="12">
        <f t="shared" si="14"/>
        <v>3</v>
      </c>
      <c r="R18" s="12">
        <f t="shared" si="15"/>
        <v>130.68</v>
      </c>
      <c r="S18" s="20" t="str">
        <f t="shared" si="0"/>
        <v>K2O may be applied, plant response likely</v>
      </c>
    </row>
    <row r="19" spans="1:19" ht="54" customHeight="1" x14ac:dyDescent="0.2">
      <c r="A19" s="24"/>
      <c r="B19" s="16">
        <f t="shared" si="1"/>
        <v>0</v>
      </c>
      <c r="C19" s="4">
        <f t="shared" si="2"/>
        <v>-3.26</v>
      </c>
      <c r="D19" s="4">
        <f t="shared" si="3"/>
        <v>-103.5</v>
      </c>
      <c r="E19" s="4">
        <f t="shared" si="4"/>
        <v>-3.26</v>
      </c>
      <c r="F19" s="4">
        <f t="shared" si="5"/>
        <v>0</v>
      </c>
      <c r="G19" s="4" t="str">
        <f t="shared" si="6"/>
        <v>L-</v>
      </c>
      <c r="H19" s="4">
        <f t="shared" si="7"/>
        <v>3</v>
      </c>
      <c r="I19" s="4">
        <f t="shared" si="8"/>
        <v>130.68</v>
      </c>
      <c r="J19" s="14" t="str">
        <f t="shared" si="9"/>
        <v>P2O5 may be applied, plant response likely</v>
      </c>
      <c r="L19" s="24"/>
      <c r="M19" s="16">
        <f t="shared" si="10"/>
        <v>0</v>
      </c>
      <c r="N19" s="4">
        <f t="shared" si="11"/>
        <v>0</v>
      </c>
      <c r="O19" s="4">
        <f t="shared" si="12"/>
        <v>0</v>
      </c>
      <c r="P19" s="4" t="str">
        <f t="shared" si="13"/>
        <v>L-</v>
      </c>
      <c r="Q19" s="4">
        <f t="shared" si="14"/>
        <v>3</v>
      </c>
      <c r="R19" s="4">
        <f t="shared" si="15"/>
        <v>130.68</v>
      </c>
      <c r="S19" s="19" t="str">
        <f t="shared" si="0"/>
        <v>K2O may be applied, plant response likely</v>
      </c>
    </row>
    <row r="20" spans="1:19" ht="54" customHeight="1" x14ac:dyDescent="0.2">
      <c r="A20" s="25"/>
      <c r="B20" s="17">
        <f t="shared" si="1"/>
        <v>0</v>
      </c>
      <c r="C20" s="11">
        <f t="shared" si="2"/>
        <v>-3.26</v>
      </c>
      <c r="D20" s="11">
        <f t="shared" si="3"/>
        <v>-103.5</v>
      </c>
      <c r="E20" s="11">
        <f t="shared" si="4"/>
        <v>-3.26</v>
      </c>
      <c r="F20" s="11">
        <f t="shared" si="5"/>
        <v>0</v>
      </c>
      <c r="G20" s="11" t="str">
        <f t="shared" si="6"/>
        <v>L-</v>
      </c>
      <c r="H20" s="11">
        <f t="shared" si="7"/>
        <v>3</v>
      </c>
      <c r="I20" s="11">
        <f t="shared" si="8"/>
        <v>130.68</v>
      </c>
      <c r="J20" s="15" t="str">
        <f t="shared" si="9"/>
        <v>P2O5 may be applied, plant response likely</v>
      </c>
      <c r="L20" s="26"/>
      <c r="M20" s="18">
        <f t="shared" si="10"/>
        <v>0</v>
      </c>
      <c r="N20" s="12">
        <f t="shared" si="11"/>
        <v>0</v>
      </c>
      <c r="O20" s="12">
        <f t="shared" si="12"/>
        <v>0</v>
      </c>
      <c r="P20" s="12" t="str">
        <f t="shared" si="13"/>
        <v>L-</v>
      </c>
      <c r="Q20" s="12">
        <f t="shared" si="14"/>
        <v>3</v>
      </c>
      <c r="R20" s="12">
        <f t="shared" si="15"/>
        <v>130.68</v>
      </c>
      <c r="S20" s="20" t="str">
        <f t="shared" si="0"/>
        <v>K2O may be applied, plant response likely</v>
      </c>
    </row>
    <row r="21" spans="1:19" ht="54" customHeight="1" x14ac:dyDescent="0.2">
      <c r="A21" s="24"/>
      <c r="B21" s="16">
        <f t="shared" si="1"/>
        <v>0</v>
      </c>
      <c r="C21" s="4">
        <f t="shared" si="2"/>
        <v>-3.26</v>
      </c>
      <c r="D21" s="4">
        <f t="shared" si="3"/>
        <v>-103.5</v>
      </c>
      <c r="E21" s="4">
        <f t="shared" si="4"/>
        <v>-3.26</v>
      </c>
      <c r="F21" s="4">
        <f t="shared" si="5"/>
        <v>0</v>
      </c>
      <c r="G21" s="4" t="str">
        <f t="shared" si="6"/>
        <v>L-</v>
      </c>
      <c r="H21" s="4">
        <f t="shared" si="7"/>
        <v>3</v>
      </c>
      <c r="I21" s="4">
        <f t="shared" si="8"/>
        <v>130.68</v>
      </c>
      <c r="J21" s="14" t="str">
        <f t="shared" si="9"/>
        <v>P2O5 may be applied, plant response likely</v>
      </c>
      <c r="L21" s="24"/>
      <c r="M21" s="16">
        <f t="shared" si="10"/>
        <v>0</v>
      </c>
      <c r="N21" s="4">
        <f t="shared" si="11"/>
        <v>0</v>
      </c>
      <c r="O21" s="4">
        <f t="shared" si="12"/>
        <v>0</v>
      </c>
      <c r="P21" s="4" t="str">
        <f t="shared" si="13"/>
        <v>L-</v>
      </c>
      <c r="Q21" s="4">
        <f t="shared" si="14"/>
        <v>3</v>
      </c>
      <c r="R21" s="4">
        <f t="shared" si="15"/>
        <v>130.68</v>
      </c>
      <c r="S21" s="19" t="str">
        <f t="shared" si="0"/>
        <v>K2O may be applied, plant response likely</v>
      </c>
    </row>
    <row r="22" spans="1:19" ht="54" customHeight="1" x14ac:dyDescent="0.2">
      <c r="A22" s="25"/>
      <c r="B22" s="17">
        <f t="shared" si="1"/>
        <v>0</v>
      </c>
      <c r="C22" s="11">
        <f t="shared" si="2"/>
        <v>-3.26</v>
      </c>
      <c r="D22" s="11">
        <f t="shared" si="3"/>
        <v>-103.5</v>
      </c>
      <c r="E22" s="11">
        <f t="shared" si="4"/>
        <v>-3.26</v>
      </c>
      <c r="F22" s="11">
        <f t="shared" si="5"/>
        <v>0</v>
      </c>
      <c r="G22" s="11" t="str">
        <f t="shared" si="6"/>
        <v>L-</v>
      </c>
      <c r="H22" s="11">
        <f t="shared" si="7"/>
        <v>3</v>
      </c>
      <c r="I22" s="11">
        <f t="shared" si="8"/>
        <v>130.68</v>
      </c>
      <c r="J22" s="15" t="str">
        <f t="shared" si="9"/>
        <v>P2O5 may be applied, plant response likely</v>
      </c>
      <c r="L22" s="26"/>
      <c r="M22" s="18">
        <f t="shared" si="10"/>
        <v>0</v>
      </c>
      <c r="N22" s="12">
        <f t="shared" si="11"/>
        <v>0</v>
      </c>
      <c r="O22" s="12">
        <f t="shared" si="12"/>
        <v>0</v>
      </c>
      <c r="P22" s="12" t="str">
        <f t="shared" si="13"/>
        <v>L-</v>
      </c>
      <c r="Q22" s="12">
        <f t="shared" si="14"/>
        <v>3</v>
      </c>
      <c r="R22" s="12">
        <f t="shared" si="15"/>
        <v>130.68</v>
      </c>
      <c r="S22" s="20" t="str">
        <f t="shared" si="0"/>
        <v>K2O may be applied, plant response likely</v>
      </c>
    </row>
    <row r="23" spans="1:19" ht="54" customHeight="1" x14ac:dyDescent="0.2">
      <c r="A23" s="24"/>
      <c r="B23" s="16">
        <f t="shared" si="1"/>
        <v>0</v>
      </c>
      <c r="C23" s="4">
        <f t="shared" si="2"/>
        <v>-3.26</v>
      </c>
      <c r="D23" s="4">
        <f t="shared" si="3"/>
        <v>-103.5</v>
      </c>
      <c r="E23" s="4">
        <f t="shared" si="4"/>
        <v>-3.26</v>
      </c>
      <c r="F23" s="4">
        <f t="shared" si="5"/>
        <v>0</v>
      </c>
      <c r="G23" s="4" t="str">
        <f t="shared" si="6"/>
        <v>L-</v>
      </c>
      <c r="H23" s="4">
        <f t="shared" si="7"/>
        <v>3</v>
      </c>
      <c r="I23" s="4">
        <f t="shared" si="8"/>
        <v>130.68</v>
      </c>
      <c r="J23" s="14" t="str">
        <f t="shared" si="9"/>
        <v>P2O5 may be applied, plant response likely</v>
      </c>
      <c r="L23" s="24"/>
      <c r="M23" s="16">
        <f t="shared" si="10"/>
        <v>0</v>
      </c>
      <c r="N23" s="4">
        <f t="shared" si="11"/>
        <v>0</v>
      </c>
      <c r="O23" s="4">
        <f t="shared" si="12"/>
        <v>0</v>
      </c>
      <c r="P23" s="4" t="str">
        <f t="shared" si="13"/>
        <v>L-</v>
      </c>
      <c r="Q23" s="4">
        <f t="shared" si="14"/>
        <v>3</v>
      </c>
      <c r="R23" s="4">
        <f t="shared" si="15"/>
        <v>130.68</v>
      </c>
      <c r="S23" s="19" t="str">
        <f t="shared" si="0"/>
        <v>K2O may be applied, plant response likely</v>
      </c>
    </row>
    <row r="24" spans="1:19" ht="54" customHeight="1" x14ac:dyDescent="0.2">
      <c r="A24" s="25"/>
      <c r="B24" s="17">
        <f t="shared" si="1"/>
        <v>0</v>
      </c>
      <c r="C24" s="11">
        <f t="shared" si="2"/>
        <v>-3.26</v>
      </c>
      <c r="D24" s="11">
        <f t="shared" si="3"/>
        <v>-103.5</v>
      </c>
      <c r="E24" s="11">
        <f t="shared" si="4"/>
        <v>-3.26</v>
      </c>
      <c r="F24" s="11">
        <f t="shared" si="5"/>
        <v>0</v>
      </c>
      <c r="G24" s="11" t="str">
        <f t="shared" si="6"/>
        <v>L-</v>
      </c>
      <c r="H24" s="11">
        <f t="shared" si="7"/>
        <v>3</v>
      </c>
      <c r="I24" s="11">
        <f t="shared" si="8"/>
        <v>130.68</v>
      </c>
      <c r="J24" s="15" t="str">
        <f t="shared" si="9"/>
        <v>P2O5 may be applied, plant response likely</v>
      </c>
      <c r="L24" s="26"/>
      <c r="M24" s="18">
        <f t="shared" si="10"/>
        <v>0</v>
      </c>
      <c r="N24" s="12">
        <f t="shared" si="11"/>
        <v>0</v>
      </c>
      <c r="O24" s="12">
        <f t="shared" si="12"/>
        <v>0</v>
      </c>
      <c r="P24" s="12" t="str">
        <f t="shared" si="13"/>
        <v>L-</v>
      </c>
      <c r="Q24" s="12">
        <f t="shared" si="14"/>
        <v>3</v>
      </c>
      <c r="R24" s="12">
        <f t="shared" si="15"/>
        <v>130.68</v>
      </c>
      <c r="S24" s="20" t="str">
        <f t="shared" si="0"/>
        <v>K2O may be applied, plant response likely</v>
      </c>
    </row>
    <row r="25" spans="1:19" ht="54" customHeight="1" x14ac:dyDescent="0.2">
      <c r="A25" s="24"/>
      <c r="B25" s="16">
        <f t="shared" si="1"/>
        <v>0</v>
      </c>
      <c r="C25" s="4">
        <f t="shared" si="2"/>
        <v>-3.26</v>
      </c>
      <c r="D25" s="4">
        <f t="shared" si="3"/>
        <v>-103.5</v>
      </c>
      <c r="E25" s="4">
        <f t="shared" si="4"/>
        <v>-3.26</v>
      </c>
      <c r="F25" s="4">
        <f t="shared" si="5"/>
        <v>0</v>
      </c>
      <c r="G25" s="4" t="str">
        <f t="shared" si="6"/>
        <v>L-</v>
      </c>
      <c r="H25" s="4">
        <f t="shared" si="7"/>
        <v>3</v>
      </c>
      <c r="I25" s="4">
        <f t="shared" si="8"/>
        <v>130.68</v>
      </c>
      <c r="J25" s="14" t="str">
        <f t="shared" si="9"/>
        <v>P2O5 may be applied, plant response likely</v>
      </c>
      <c r="L25" s="24"/>
      <c r="M25" s="16">
        <f t="shared" si="10"/>
        <v>0</v>
      </c>
      <c r="N25" s="4">
        <f t="shared" si="11"/>
        <v>0</v>
      </c>
      <c r="O25" s="4">
        <f t="shared" si="12"/>
        <v>0</v>
      </c>
      <c r="P25" s="4" t="str">
        <f t="shared" si="13"/>
        <v>L-</v>
      </c>
      <c r="Q25" s="4">
        <f t="shared" si="14"/>
        <v>3</v>
      </c>
      <c r="R25" s="4">
        <f t="shared" si="15"/>
        <v>130.68</v>
      </c>
      <c r="S25" s="19" t="str">
        <f t="shared" si="0"/>
        <v>K2O may be applied, plant response likely</v>
      </c>
    </row>
    <row r="26" spans="1:19" ht="54" customHeight="1" x14ac:dyDescent="0.2">
      <c r="A26" s="25"/>
      <c r="B26" s="17">
        <f t="shared" si="1"/>
        <v>0</v>
      </c>
      <c r="C26" s="11">
        <f t="shared" si="2"/>
        <v>-3.26</v>
      </c>
      <c r="D26" s="11">
        <f t="shared" si="3"/>
        <v>-103.5</v>
      </c>
      <c r="E26" s="11">
        <f t="shared" si="4"/>
        <v>-3.26</v>
      </c>
      <c r="F26" s="11">
        <f t="shared" si="5"/>
        <v>0</v>
      </c>
      <c r="G26" s="11" t="str">
        <f t="shared" si="6"/>
        <v>L-</v>
      </c>
      <c r="H26" s="11">
        <f t="shared" si="7"/>
        <v>3</v>
      </c>
      <c r="I26" s="11">
        <f t="shared" si="8"/>
        <v>130.68</v>
      </c>
      <c r="J26" s="15" t="str">
        <f t="shared" si="9"/>
        <v>P2O5 may be applied, plant response likely</v>
      </c>
      <c r="L26" s="26"/>
      <c r="M26" s="18">
        <f t="shared" si="10"/>
        <v>0</v>
      </c>
      <c r="N26" s="12">
        <f t="shared" si="11"/>
        <v>0</v>
      </c>
      <c r="O26" s="12">
        <f t="shared" si="12"/>
        <v>0</v>
      </c>
      <c r="P26" s="12" t="str">
        <f t="shared" si="13"/>
        <v>L-</v>
      </c>
      <c r="Q26" s="12">
        <f t="shared" si="14"/>
        <v>3</v>
      </c>
      <c r="R26" s="12">
        <f t="shared" si="15"/>
        <v>130.68</v>
      </c>
      <c r="S26" s="20" t="str">
        <f t="shared" si="0"/>
        <v>K2O may be applied, plant response likely</v>
      </c>
    </row>
    <row r="27" spans="1:19" ht="54" customHeight="1" x14ac:dyDescent="0.2">
      <c r="A27" s="24"/>
      <c r="B27" s="16">
        <f t="shared" si="1"/>
        <v>0</v>
      </c>
      <c r="C27" s="4">
        <f t="shared" si="2"/>
        <v>-3.26</v>
      </c>
      <c r="D27" s="4">
        <f t="shared" si="3"/>
        <v>-103.5</v>
      </c>
      <c r="E27" s="4">
        <f t="shared" si="4"/>
        <v>-3.26</v>
      </c>
      <c r="F27" s="4">
        <f t="shared" si="5"/>
        <v>0</v>
      </c>
      <c r="G27" s="4" t="str">
        <f t="shared" si="6"/>
        <v>L-</v>
      </c>
      <c r="H27" s="4">
        <f t="shared" si="7"/>
        <v>3</v>
      </c>
      <c r="I27" s="4">
        <f t="shared" si="8"/>
        <v>130.68</v>
      </c>
      <c r="J27" s="14" t="str">
        <f t="shared" si="9"/>
        <v>P2O5 may be applied, plant response likely</v>
      </c>
      <c r="L27" s="24"/>
      <c r="M27" s="16">
        <f t="shared" si="10"/>
        <v>0</v>
      </c>
      <c r="N27" s="4">
        <f t="shared" si="11"/>
        <v>0</v>
      </c>
      <c r="O27" s="4">
        <f t="shared" si="12"/>
        <v>0</v>
      </c>
      <c r="P27" s="4" t="str">
        <f t="shared" si="13"/>
        <v>L-</v>
      </c>
      <c r="Q27" s="4">
        <f t="shared" si="14"/>
        <v>3</v>
      </c>
      <c r="R27" s="4">
        <f t="shared" si="15"/>
        <v>130.68</v>
      </c>
      <c r="S27" s="19" t="str">
        <f t="shared" si="0"/>
        <v>K2O may be applied, plant response likely</v>
      </c>
    </row>
    <row r="28" spans="1:19" ht="54" customHeight="1" x14ac:dyDescent="0.2">
      <c r="A28" s="25"/>
      <c r="B28" s="17">
        <f t="shared" si="1"/>
        <v>0</v>
      </c>
      <c r="C28" s="11">
        <f t="shared" si="2"/>
        <v>-3.26</v>
      </c>
      <c r="D28" s="11">
        <f t="shared" si="3"/>
        <v>-103.5</v>
      </c>
      <c r="E28" s="11">
        <f t="shared" si="4"/>
        <v>-3.26</v>
      </c>
      <c r="F28" s="11">
        <f t="shared" si="5"/>
        <v>0</v>
      </c>
      <c r="G28" s="11" t="str">
        <f t="shared" si="6"/>
        <v>L-</v>
      </c>
      <c r="H28" s="11">
        <f t="shared" si="7"/>
        <v>3</v>
      </c>
      <c r="I28" s="11">
        <f t="shared" si="8"/>
        <v>130.68</v>
      </c>
      <c r="J28" s="15" t="str">
        <f t="shared" si="9"/>
        <v>P2O5 may be applied, plant response likely</v>
      </c>
      <c r="L28" s="26"/>
      <c r="M28" s="18">
        <f t="shared" si="10"/>
        <v>0</v>
      </c>
      <c r="N28" s="12">
        <f t="shared" si="11"/>
        <v>0</v>
      </c>
      <c r="O28" s="12">
        <f t="shared" si="12"/>
        <v>0</v>
      </c>
      <c r="P28" s="12" t="str">
        <f t="shared" si="13"/>
        <v>L-</v>
      </c>
      <c r="Q28" s="12">
        <f t="shared" si="14"/>
        <v>3</v>
      </c>
      <c r="R28" s="12">
        <f t="shared" si="15"/>
        <v>130.68</v>
      </c>
      <c r="S28" s="20" t="str">
        <f t="shared" si="0"/>
        <v>K2O may be applied, plant response likely</v>
      </c>
    </row>
    <row r="29" spans="1:19" ht="54" customHeight="1" x14ac:dyDescent="0.2">
      <c r="A29" s="24"/>
      <c r="B29" s="16">
        <f t="shared" si="1"/>
        <v>0</v>
      </c>
      <c r="C29" s="4">
        <f t="shared" si="2"/>
        <v>-3.26</v>
      </c>
      <c r="D29" s="4">
        <f t="shared" si="3"/>
        <v>-103.5</v>
      </c>
      <c r="E29" s="4">
        <f t="shared" si="4"/>
        <v>-3.26</v>
      </c>
      <c r="F29" s="4">
        <f t="shared" si="5"/>
        <v>0</v>
      </c>
      <c r="G29" s="4" t="str">
        <f t="shared" si="6"/>
        <v>L-</v>
      </c>
      <c r="H29" s="4">
        <f t="shared" si="7"/>
        <v>3</v>
      </c>
      <c r="I29" s="4">
        <f t="shared" si="8"/>
        <v>130.68</v>
      </c>
      <c r="J29" s="14" t="str">
        <f t="shared" si="9"/>
        <v>P2O5 may be applied, plant response likely</v>
      </c>
      <c r="L29" s="24"/>
      <c r="M29" s="16">
        <f t="shared" si="10"/>
        <v>0</v>
      </c>
      <c r="N29" s="4">
        <f t="shared" si="11"/>
        <v>0</v>
      </c>
      <c r="O29" s="4">
        <f t="shared" si="12"/>
        <v>0</v>
      </c>
      <c r="P29" s="4" t="str">
        <f t="shared" si="13"/>
        <v>L-</v>
      </c>
      <c r="Q29" s="4">
        <f t="shared" si="14"/>
        <v>3</v>
      </c>
      <c r="R29" s="4">
        <f t="shared" si="15"/>
        <v>130.68</v>
      </c>
      <c r="S29" s="19" t="str">
        <f t="shared" si="0"/>
        <v>K2O may be applied, plant response likely</v>
      </c>
    </row>
    <row r="30" spans="1:19" ht="54" customHeight="1" x14ac:dyDescent="0.2">
      <c r="A30" s="25"/>
      <c r="B30" s="17">
        <f t="shared" si="1"/>
        <v>0</v>
      </c>
      <c r="C30" s="11">
        <f t="shared" si="2"/>
        <v>-3.26</v>
      </c>
      <c r="D30" s="11">
        <f t="shared" si="3"/>
        <v>-103.5</v>
      </c>
      <c r="E30" s="11">
        <f t="shared" si="4"/>
        <v>-3.26</v>
      </c>
      <c r="F30" s="11">
        <f t="shared" si="5"/>
        <v>0</v>
      </c>
      <c r="G30" s="11" t="str">
        <f t="shared" si="6"/>
        <v>L-</v>
      </c>
      <c r="H30" s="11">
        <f t="shared" si="7"/>
        <v>3</v>
      </c>
      <c r="I30" s="11">
        <f t="shared" si="8"/>
        <v>130.68</v>
      </c>
      <c r="J30" s="15" t="str">
        <f t="shared" si="9"/>
        <v>P2O5 may be applied, plant response likely</v>
      </c>
      <c r="L30" s="26"/>
      <c r="M30" s="18">
        <f t="shared" si="10"/>
        <v>0</v>
      </c>
      <c r="N30" s="12">
        <f t="shared" si="11"/>
        <v>0</v>
      </c>
      <c r="O30" s="12">
        <f t="shared" si="12"/>
        <v>0</v>
      </c>
      <c r="P30" s="12" t="str">
        <f t="shared" si="13"/>
        <v>L-</v>
      </c>
      <c r="Q30" s="12">
        <f t="shared" si="14"/>
        <v>3</v>
      </c>
      <c r="R30" s="12">
        <f t="shared" si="15"/>
        <v>130.68</v>
      </c>
      <c r="S30" s="20" t="str">
        <f t="shared" si="0"/>
        <v>K2O may be applied, plant response likely</v>
      </c>
    </row>
    <row r="31" spans="1:19" ht="54" customHeight="1" x14ac:dyDescent="0.2">
      <c r="A31" s="24"/>
      <c r="B31" s="16">
        <f t="shared" si="1"/>
        <v>0</v>
      </c>
      <c r="C31" s="4">
        <f t="shared" si="2"/>
        <v>-3.26</v>
      </c>
      <c r="D31" s="4">
        <f t="shared" si="3"/>
        <v>-103.5</v>
      </c>
      <c r="E31" s="4">
        <f t="shared" si="4"/>
        <v>-3.26</v>
      </c>
      <c r="F31" s="4">
        <f t="shared" si="5"/>
        <v>0</v>
      </c>
      <c r="G31" s="4" t="str">
        <f t="shared" si="6"/>
        <v>L-</v>
      </c>
      <c r="H31" s="4">
        <f t="shared" si="7"/>
        <v>3</v>
      </c>
      <c r="I31" s="4">
        <f t="shared" si="8"/>
        <v>130.68</v>
      </c>
      <c r="J31" s="14" t="str">
        <f t="shared" si="9"/>
        <v>P2O5 may be applied, plant response likely</v>
      </c>
      <c r="L31" s="24"/>
      <c r="M31" s="16">
        <f t="shared" si="10"/>
        <v>0</v>
      </c>
      <c r="N31" s="4">
        <f t="shared" si="11"/>
        <v>0</v>
      </c>
      <c r="O31" s="4">
        <f t="shared" si="12"/>
        <v>0</v>
      </c>
      <c r="P31" s="4" t="str">
        <f t="shared" si="13"/>
        <v>L-</v>
      </c>
      <c r="Q31" s="4">
        <f t="shared" si="14"/>
        <v>3</v>
      </c>
      <c r="R31" s="4">
        <f t="shared" si="15"/>
        <v>130.68</v>
      </c>
      <c r="S31" s="19" t="str">
        <f t="shared" si="0"/>
        <v>K2O may be applied, plant response likely</v>
      </c>
    </row>
    <row r="32" spans="1:19" ht="54" customHeight="1" x14ac:dyDescent="0.2">
      <c r="A32" s="25"/>
      <c r="B32" s="17">
        <f t="shared" si="1"/>
        <v>0</v>
      </c>
      <c r="C32" s="11">
        <f t="shared" si="2"/>
        <v>-3.26</v>
      </c>
      <c r="D32" s="11">
        <f t="shared" si="3"/>
        <v>-103.5</v>
      </c>
      <c r="E32" s="11">
        <f t="shared" si="4"/>
        <v>-3.26</v>
      </c>
      <c r="F32" s="11">
        <f t="shared" si="5"/>
        <v>0</v>
      </c>
      <c r="G32" s="11" t="str">
        <f t="shared" si="6"/>
        <v>L-</v>
      </c>
      <c r="H32" s="11">
        <f t="shared" si="7"/>
        <v>3</v>
      </c>
      <c r="I32" s="11">
        <f t="shared" si="8"/>
        <v>130.68</v>
      </c>
      <c r="J32" s="15" t="str">
        <f t="shared" si="9"/>
        <v>P2O5 may be applied, plant response likely</v>
      </c>
      <c r="L32" s="26"/>
      <c r="M32" s="18">
        <f t="shared" si="10"/>
        <v>0</v>
      </c>
      <c r="N32" s="12">
        <f t="shared" si="11"/>
        <v>0</v>
      </c>
      <c r="O32" s="12">
        <f t="shared" si="12"/>
        <v>0</v>
      </c>
      <c r="P32" s="12" t="str">
        <f t="shared" si="13"/>
        <v>L-</v>
      </c>
      <c r="Q32" s="12">
        <f t="shared" si="14"/>
        <v>3</v>
      </c>
      <c r="R32" s="12">
        <f t="shared" si="15"/>
        <v>130.68</v>
      </c>
      <c r="S32" s="20" t="str">
        <f t="shared" si="0"/>
        <v>K2O may be applied, plant response likely</v>
      </c>
    </row>
    <row r="33" spans="1:19" ht="54" customHeight="1" x14ac:dyDescent="0.2">
      <c r="A33" s="24"/>
      <c r="B33" s="16">
        <f t="shared" si="1"/>
        <v>0</v>
      </c>
      <c r="C33" s="4">
        <f t="shared" si="2"/>
        <v>-3.26</v>
      </c>
      <c r="D33" s="4">
        <f t="shared" si="3"/>
        <v>-103.5</v>
      </c>
      <c r="E33" s="4">
        <f t="shared" si="4"/>
        <v>-3.26</v>
      </c>
      <c r="F33" s="4">
        <f t="shared" si="5"/>
        <v>0</v>
      </c>
      <c r="G33" s="4" t="str">
        <f t="shared" si="6"/>
        <v>L-</v>
      </c>
      <c r="H33" s="4">
        <f t="shared" si="7"/>
        <v>3</v>
      </c>
      <c r="I33" s="4">
        <f t="shared" si="8"/>
        <v>130.68</v>
      </c>
      <c r="J33" s="14" t="str">
        <f t="shared" si="9"/>
        <v>P2O5 may be applied, plant response likely</v>
      </c>
      <c r="L33" s="24"/>
      <c r="M33" s="16">
        <f t="shared" si="10"/>
        <v>0</v>
      </c>
      <c r="N33" s="4">
        <f t="shared" si="11"/>
        <v>0</v>
      </c>
      <c r="O33" s="4">
        <f t="shared" si="12"/>
        <v>0</v>
      </c>
      <c r="P33" s="4" t="str">
        <f t="shared" si="13"/>
        <v>L-</v>
      </c>
      <c r="Q33" s="4">
        <f t="shared" si="14"/>
        <v>3</v>
      </c>
      <c r="R33" s="4">
        <f t="shared" si="15"/>
        <v>130.68</v>
      </c>
      <c r="S33" s="19" t="str">
        <f t="shared" si="0"/>
        <v>K2O may be applied, plant response likely</v>
      </c>
    </row>
    <row r="34" spans="1:19" ht="54" customHeight="1" x14ac:dyDescent="0.2">
      <c r="A34" s="25"/>
      <c r="B34" s="17">
        <f t="shared" si="1"/>
        <v>0</v>
      </c>
      <c r="C34" s="11">
        <f t="shared" si="2"/>
        <v>-3.26</v>
      </c>
      <c r="D34" s="11">
        <f t="shared" si="3"/>
        <v>-103.5</v>
      </c>
      <c r="E34" s="11">
        <f t="shared" si="4"/>
        <v>-3.26</v>
      </c>
      <c r="F34" s="11">
        <f t="shared" si="5"/>
        <v>0</v>
      </c>
      <c r="G34" s="11" t="str">
        <f t="shared" si="6"/>
        <v>L-</v>
      </c>
      <c r="H34" s="11">
        <f t="shared" si="7"/>
        <v>3</v>
      </c>
      <c r="I34" s="11">
        <f t="shared" si="8"/>
        <v>130.68</v>
      </c>
      <c r="J34" s="15" t="str">
        <f t="shared" si="9"/>
        <v>P2O5 may be applied, plant response likely</v>
      </c>
      <c r="L34" s="26"/>
      <c r="M34" s="18">
        <f t="shared" si="10"/>
        <v>0</v>
      </c>
      <c r="N34" s="12">
        <f t="shared" si="11"/>
        <v>0</v>
      </c>
      <c r="O34" s="12">
        <f t="shared" si="12"/>
        <v>0</v>
      </c>
      <c r="P34" s="12" t="str">
        <f t="shared" si="13"/>
        <v>L-</v>
      </c>
      <c r="Q34" s="12">
        <f t="shared" si="14"/>
        <v>3</v>
      </c>
      <c r="R34" s="12">
        <f t="shared" si="15"/>
        <v>130.68</v>
      </c>
      <c r="S34" s="20" t="str">
        <f t="shared" si="0"/>
        <v>K2O may be applied, plant response likely</v>
      </c>
    </row>
    <row r="35" spans="1:19" ht="54" customHeight="1" x14ac:dyDescent="0.2">
      <c r="A35" s="24"/>
      <c r="B35" s="16">
        <f t="shared" si="1"/>
        <v>0</v>
      </c>
      <c r="C35" s="4">
        <f t="shared" si="2"/>
        <v>-3.26</v>
      </c>
      <c r="D35" s="4">
        <f t="shared" si="3"/>
        <v>-103.5</v>
      </c>
      <c r="E35" s="4">
        <f t="shared" si="4"/>
        <v>-3.26</v>
      </c>
      <c r="F35" s="4">
        <f t="shared" si="5"/>
        <v>0</v>
      </c>
      <c r="G35" s="4" t="str">
        <f t="shared" si="6"/>
        <v>L-</v>
      </c>
      <c r="H35" s="4">
        <f t="shared" si="7"/>
        <v>3</v>
      </c>
      <c r="I35" s="4">
        <f t="shared" si="8"/>
        <v>130.68</v>
      </c>
      <c r="J35" s="14" t="str">
        <f t="shared" si="9"/>
        <v>P2O5 may be applied, plant response likely</v>
      </c>
      <c r="L35" s="24"/>
      <c r="M35" s="16">
        <f t="shared" si="10"/>
        <v>0</v>
      </c>
      <c r="N35" s="4">
        <f t="shared" si="11"/>
        <v>0</v>
      </c>
      <c r="O35" s="4">
        <f t="shared" si="12"/>
        <v>0</v>
      </c>
      <c r="P35" s="4" t="str">
        <f t="shared" si="13"/>
        <v>L-</v>
      </c>
      <c r="Q35" s="4">
        <f t="shared" si="14"/>
        <v>3</v>
      </c>
      <c r="R35" s="4">
        <f t="shared" si="15"/>
        <v>130.68</v>
      </c>
      <c r="S35" s="19" t="str">
        <f t="shared" si="0"/>
        <v>K2O may be applied, plant response likely</v>
      </c>
    </row>
    <row r="36" spans="1:19" ht="54" customHeight="1" x14ac:dyDescent="0.2">
      <c r="A36" s="25"/>
      <c r="B36" s="17">
        <f t="shared" si="1"/>
        <v>0</v>
      </c>
      <c r="C36" s="11">
        <f t="shared" si="2"/>
        <v>-3.26</v>
      </c>
      <c r="D36" s="11">
        <f t="shared" si="3"/>
        <v>-103.5</v>
      </c>
      <c r="E36" s="11">
        <f t="shared" si="4"/>
        <v>-3.26</v>
      </c>
      <c r="F36" s="11">
        <f t="shared" si="5"/>
        <v>0</v>
      </c>
      <c r="G36" s="11" t="str">
        <f t="shared" si="6"/>
        <v>L-</v>
      </c>
      <c r="H36" s="11">
        <f t="shared" si="7"/>
        <v>3</v>
      </c>
      <c r="I36" s="11">
        <f t="shared" si="8"/>
        <v>130.68</v>
      </c>
      <c r="J36" s="15" t="str">
        <f t="shared" si="9"/>
        <v>P2O5 may be applied, plant response likely</v>
      </c>
      <c r="L36" s="26"/>
      <c r="M36" s="18">
        <f t="shared" si="10"/>
        <v>0</v>
      </c>
      <c r="N36" s="12">
        <f t="shared" si="11"/>
        <v>0</v>
      </c>
      <c r="O36" s="12">
        <f t="shared" si="12"/>
        <v>0</v>
      </c>
      <c r="P36" s="12" t="str">
        <f t="shared" si="13"/>
        <v>L-</v>
      </c>
      <c r="Q36" s="12">
        <f t="shared" si="14"/>
        <v>3</v>
      </c>
      <c r="R36" s="12">
        <f t="shared" si="15"/>
        <v>130.68</v>
      </c>
      <c r="S36" s="20" t="str">
        <f t="shared" si="0"/>
        <v>K2O may be applied, plant response likely</v>
      </c>
    </row>
    <row r="37" spans="1:19" ht="54" customHeight="1" x14ac:dyDescent="0.2">
      <c r="A37" s="24"/>
      <c r="B37" s="16">
        <f t="shared" si="1"/>
        <v>0</v>
      </c>
      <c r="C37" s="4">
        <f t="shared" si="2"/>
        <v>-3.26</v>
      </c>
      <c r="D37" s="4">
        <f t="shared" si="3"/>
        <v>-103.5</v>
      </c>
      <c r="E37" s="4">
        <f t="shared" si="4"/>
        <v>-3.26</v>
      </c>
      <c r="F37" s="4">
        <f t="shared" si="5"/>
        <v>0</v>
      </c>
      <c r="G37" s="4" t="str">
        <f t="shared" si="6"/>
        <v>L-</v>
      </c>
      <c r="H37" s="4">
        <f t="shared" si="7"/>
        <v>3</v>
      </c>
      <c r="I37" s="4">
        <f t="shared" si="8"/>
        <v>130.68</v>
      </c>
      <c r="J37" s="14" t="str">
        <f t="shared" si="9"/>
        <v>P2O5 may be applied, plant response likely</v>
      </c>
      <c r="L37" s="24"/>
      <c r="M37" s="16">
        <f t="shared" si="10"/>
        <v>0</v>
      </c>
      <c r="N37" s="4">
        <f t="shared" si="11"/>
        <v>0</v>
      </c>
      <c r="O37" s="4">
        <f t="shared" si="12"/>
        <v>0</v>
      </c>
      <c r="P37" s="4" t="str">
        <f t="shared" si="13"/>
        <v>L-</v>
      </c>
      <c r="Q37" s="4">
        <f t="shared" si="14"/>
        <v>3</v>
      </c>
      <c r="R37" s="4">
        <f t="shared" si="15"/>
        <v>130.68</v>
      </c>
      <c r="S37" s="19" t="str">
        <f t="shared" si="0"/>
        <v>K2O may be applied, plant response likely</v>
      </c>
    </row>
    <row r="38" spans="1:19" ht="54" customHeight="1" x14ac:dyDescent="0.2">
      <c r="A38" s="25"/>
      <c r="B38" s="17">
        <f t="shared" si="1"/>
        <v>0</v>
      </c>
      <c r="C38" s="11">
        <f t="shared" si="2"/>
        <v>-3.26</v>
      </c>
      <c r="D38" s="11">
        <f t="shared" si="3"/>
        <v>-103.5</v>
      </c>
      <c r="E38" s="11">
        <f t="shared" si="4"/>
        <v>-3.26</v>
      </c>
      <c r="F38" s="11">
        <f t="shared" si="5"/>
        <v>0</v>
      </c>
      <c r="G38" s="11" t="str">
        <f t="shared" si="6"/>
        <v>L-</v>
      </c>
      <c r="H38" s="11">
        <f t="shared" si="7"/>
        <v>3</v>
      </c>
      <c r="I38" s="11">
        <f t="shared" si="8"/>
        <v>130.68</v>
      </c>
      <c r="J38" s="15" t="str">
        <f t="shared" si="9"/>
        <v>P2O5 may be applied, plant response likely</v>
      </c>
      <c r="L38" s="26"/>
      <c r="M38" s="18">
        <f t="shared" si="10"/>
        <v>0</v>
      </c>
      <c r="N38" s="12">
        <f t="shared" si="11"/>
        <v>0</v>
      </c>
      <c r="O38" s="12">
        <f t="shared" si="12"/>
        <v>0</v>
      </c>
      <c r="P38" s="12" t="str">
        <f t="shared" si="13"/>
        <v>L-</v>
      </c>
      <c r="Q38" s="12">
        <f t="shared" si="14"/>
        <v>3</v>
      </c>
      <c r="R38" s="12">
        <f t="shared" si="15"/>
        <v>130.68</v>
      </c>
      <c r="S38" s="20" t="str">
        <f t="shared" si="0"/>
        <v>K2O may be applied, plant response likely</v>
      </c>
    </row>
    <row r="39" spans="1:19" ht="54" customHeight="1" x14ac:dyDescent="0.2">
      <c r="A39" s="24"/>
      <c r="B39" s="16">
        <f t="shared" si="1"/>
        <v>0</v>
      </c>
      <c r="C39" s="4">
        <f t="shared" si="2"/>
        <v>-3.26</v>
      </c>
      <c r="D39" s="4">
        <f t="shared" si="3"/>
        <v>-103.5</v>
      </c>
      <c r="E39" s="4">
        <f t="shared" si="4"/>
        <v>-3.26</v>
      </c>
      <c r="F39" s="4">
        <f t="shared" si="5"/>
        <v>0</v>
      </c>
      <c r="G39" s="4" t="str">
        <f t="shared" si="6"/>
        <v>L-</v>
      </c>
      <c r="H39" s="4">
        <f t="shared" si="7"/>
        <v>3</v>
      </c>
      <c r="I39" s="4">
        <f t="shared" si="8"/>
        <v>130.68</v>
      </c>
      <c r="J39" s="14" t="str">
        <f t="shared" si="9"/>
        <v>P2O5 may be applied, plant response likely</v>
      </c>
      <c r="L39" s="24"/>
      <c r="M39" s="16">
        <f t="shared" si="10"/>
        <v>0</v>
      </c>
      <c r="N39" s="4">
        <f t="shared" si="11"/>
        <v>0</v>
      </c>
      <c r="O39" s="4">
        <f t="shared" si="12"/>
        <v>0</v>
      </c>
      <c r="P39" s="4" t="str">
        <f t="shared" si="13"/>
        <v>L-</v>
      </c>
      <c r="Q39" s="4">
        <f t="shared" si="14"/>
        <v>3</v>
      </c>
      <c r="R39" s="4">
        <f t="shared" si="15"/>
        <v>130.68</v>
      </c>
      <c r="S39" s="19" t="str">
        <f t="shared" ref="S39:S56" si="16">VLOOKUP(O39,$A$122:$B$127,2)</f>
        <v>K2O may be applied, plant response likely</v>
      </c>
    </row>
    <row r="40" spans="1:19" ht="54" customHeight="1" x14ac:dyDescent="0.2">
      <c r="A40" s="25"/>
      <c r="B40" s="17">
        <f t="shared" si="1"/>
        <v>0</v>
      </c>
      <c r="C40" s="11">
        <f t="shared" si="2"/>
        <v>-3.26</v>
      </c>
      <c r="D40" s="11">
        <f t="shared" si="3"/>
        <v>-103.5</v>
      </c>
      <c r="E40" s="11">
        <f t="shared" si="4"/>
        <v>-3.26</v>
      </c>
      <c r="F40" s="11">
        <f t="shared" si="5"/>
        <v>0</v>
      </c>
      <c r="G40" s="11" t="str">
        <f t="shared" si="6"/>
        <v>L-</v>
      </c>
      <c r="H40" s="11">
        <f t="shared" si="7"/>
        <v>3</v>
      </c>
      <c r="I40" s="11">
        <f t="shared" si="8"/>
        <v>130.68</v>
      </c>
      <c r="J40" s="15" t="str">
        <f t="shared" si="9"/>
        <v>P2O5 may be applied, plant response likely</v>
      </c>
      <c r="L40" s="26"/>
      <c r="M40" s="18">
        <f t="shared" si="10"/>
        <v>0</v>
      </c>
      <c r="N40" s="12">
        <f t="shared" si="11"/>
        <v>0</v>
      </c>
      <c r="O40" s="12">
        <f t="shared" si="12"/>
        <v>0</v>
      </c>
      <c r="P40" s="12" t="str">
        <f t="shared" si="13"/>
        <v>L-</v>
      </c>
      <c r="Q40" s="12">
        <f t="shared" si="14"/>
        <v>3</v>
      </c>
      <c r="R40" s="12">
        <f t="shared" si="15"/>
        <v>130.68</v>
      </c>
      <c r="S40" s="20" t="str">
        <f t="shared" si="16"/>
        <v>K2O may be applied, plant response likely</v>
      </c>
    </row>
    <row r="41" spans="1:19" ht="54" customHeight="1" x14ac:dyDescent="0.2">
      <c r="A41" s="24"/>
      <c r="B41" s="16">
        <f t="shared" si="1"/>
        <v>0</v>
      </c>
      <c r="C41" s="4">
        <f t="shared" si="2"/>
        <v>-3.26</v>
      </c>
      <c r="D41" s="4">
        <f t="shared" si="3"/>
        <v>-103.5</v>
      </c>
      <c r="E41" s="4">
        <f t="shared" si="4"/>
        <v>-3.26</v>
      </c>
      <c r="F41" s="4">
        <f t="shared" si="5"/>
        <v>0</v>
      </c>
      <c r="G41" s="4" t="str">
        <f t="shared" si="6"/>
        <v>L-</v>
      </c>
      <c r="H41" s="4">
        <f t="shared" si="7"/>
        <v>3</v>
      </c>
      <c r="I41" s="4">
        <f t="shared" si="8"/>
        <v>130.68</v>
      </c>
      <c r="J41" s="14" t="str">
        <f t="shared" si="9"/>
        <v>P2O5 may be applied, plant response likely</v>
      </c>
      <c r="L41" s="24"/>
      <c r="M41" s="16">
        <f t="shared" si="10"/>
        <v>0</v>
      </c>
      <c r="N41" s="4">
        <f t="shared" si="11"/>
        <v>0</v>
      </c>
      <c r="O41" s="4">
        <f t="shared" si="12"/>
        <v>0</v>
      </c>
      <c r="P41" s="4" t="str">
        <f t="shared" si="13"/>
        <v>L-</v>
      </c>
      <c r="Q41" s="4">
        <f t="shared" si="14"/>
        <v>3</v>
      </c>
      <c r="R41" s="4">
        <f t="shared" si="15"/>
        <v>130.68</v>
      </c>
      <c r="S41" s="19" t="str">
        <f t="shared" si="16"/>
        <v>K2O may be applied, plant response likely</v>
      </c>
    </row>
    <row r="42" spans="1:19" ht="54" customHeight="1" x14ac:dyDescent="0.2">
      <c r="A42" s="25"/>
      <c r="B42" s="17">
        <f t="shared" si="1"/>
        <v>0</v>
      </c>
      <c r="C42" s="11">
        <f t="shared" si="2"/>
        <v>-3.26</v>
      </c>
      <c r="D42" s="11">
        <f t="shared" si="3"/>
        <v>-103.5</v>
      </c>
      <c r="E42" s="11">
        <f t="shared" si="4"/>
        <v>-3.26</v>
      </c>
      <c r="F42" s="11">
        <f t="shared" si="5"/>
        <v>0</v>
      </c>
      <c r="G42" s="11" t="str">
        <f t="shared" si="6"/>
        <v>L-</v>
      </c>
      <c r="H42" s="11">
        <f t="shared" si="7"/>
        <v>3</v>
      </c>
      <c r="I42" s="11">
        <f t="shared" si="8"/>
        <v>130.68</v>
      </c>
      <c r="J42" s="15" t="str">
        <f t="shared" si="9"/>
        <v>P2O5 may be applied, plant response likely</v>
      </c>
      <c r="L42" s="26"/>
      <c r="M42" s="18">
        <f t="shared" si="10"/>
        <v>0</v>
      </c>
      <c r="N42" s="12">
        <f t="shared" si="11"/>
        <v>0</v>
      </c>
      <c r="O42" s="12">
        <f t="shared" si="12"/>
        <v>0</v>
      </c>
      <c r="P42" s="12" t="str">
        <f t="shared" si="13"/>
        <v>L-</v>
      </c>
      <c r="Q42" s="12">
        <f t="shared" si="14"/>
        <v>3</v>
      </c>
      <c r="R42" s="12">
        <f t="shared" si="15"/>
        <v>130.68</v>
      </c>
      <c r="S42" s="20" t="str">
        <f t="shared" si="16"/>
        <v>K2O may be applied, plant response likely</v>
      </c>
    </row>
    <row r="43" spans="1:19" ht="54" customHeight="1" x14ac:dyDescent="0.2">
      <c r="A43" s="24"/>
      <c r="B43" s="16">
        <f t="shared" si="1"/>
        <v>0</v>
      </c>
      <c r="C43" s="4">
        <f t="shared" si="2"/>
        <v>-3.26</v>
      </c>
      <c r="D43" s="4">
        <f t="shared" si="3"/>
        <v>-103.5</v>
      </c>
      <c r="E43" s="4">
        <f t="shared" si="4"/>
        <v>-3.26</v>
      </c>
      <c r="F43" s="4">
        <f t="shared" si="5"/>
        <v>0</v>
      </c>
      <c r="G43" s="4" t="str">
        <f t="shared" si="6"/>
        <v>L-</v>
      </c>
      <c r="H43" s="4">
        <f t="shared" si="7"/>
        <v>3</v>
      </c>
      <c r="I43" s="4">
        <f t="shared" si="8"/>
        <v>130.68</v>
      </c>
      <c r="J43" s="14" t="str">
        <f t="shared" si="9"/>
        <v>P2O5 may be applied, plant response likely</v>
      </c>
      <c r="L43" s="24"/>
      <c r="M43" s="16">
        <f t="shared" si="10"/>
        <v>0</v>
      </c>
      <c r="N43" s="4">
        <f t="shared" si="11"/>
        <v>0</v>
      </c>
      <c r="O43" s="4">
        <f t="shared" si="12"/>
        <v>0</v>
      </c>
      <c r="P43" s="4" t="str">
        <f t="shared" si="13"/>
        <v>L-</v>
      </c>
      <c r="Q43" s="4">
        <f t="shared" si="14"/>
        <v>3</v>
      </c>
      <c r="R43" s="4">
        <f t="shared" si="15"/>
        <v>130.68</v>
      </c>
      <c r="S43" s="19" t="str">
        <f t="shared" si="16"/>
        <v>K2O may be applied, plant response likely</v>
      </c>
    </row>
    <row r="44" spans="1:19" ht="54" customHeight="1" x14ac:dyDescent="0.2">
      <c r="A44" s="25"/>
      <c r="B44" s="17">
        <f t="shared" si="1"/>
        <v>0</v>
      </c>
      <c r="C44" s="11">
        <f t="shared" si="2"/>
        <v>-3.26</v>
      </c>
      <c r="D44" s="11">
        <f t="shared" si="3"/>
        <v>-103.5</v>
      </c>
      <c r="E44" s="11">
        <f t="shared" si="4"/>
        <v>-3.26</v>
      </c>
      <c r="F44" s="11">
        <f t="shared" si="5"/>
        <v>0</v>
      </c>
      <c r="G44" s="11" t="str">
        <f t="shared" si="6"/>
        <v>L-</v>
      </c>
      <c r="H44" s="11">
        <f t="shared" si="7"/>
        <v>3</v>
      </c>
      <c r="I44" s="11">
        <f t="shared" si="8"/>
        <v>130.68</v>
      </c>
      <c r="J44" s="15" t="str">
        <f t="shared" si="9"/>
        <v>P2O5 may be applied, plant response likely</v>
      </c>
      <c r="L44" s="26"/>
      <c r="M44" s="18">
        <f t="shared" si="10"/>
        <v>0</v>
      </c>
      <c r="N44" s="12">
        <f t="shared" si="11"/>
        <v>0</v>
      </c>
      <c r="O44" s="12">
        <f t="shared" si="12"/>
        <v>0</v>
      </c>
      <c r="P44" s="12" t="str">
        <f t="shared" si="13"/>
        <v>L-</v>
      </c>
      <c r="Q44" s="12">
        <f t="shared" si="14"/>
        <v>3</v>
      </c>
      <c r="R44" s="12">
        <f t="shared" si="15"/>
        <v>130.68</v>
      </c>
      <c r="S44" s="20" t="str">
        <f t="shared" si="16"/>
        <v>K2O may be applied, plant response likely</v>
      </c>
    </row>
    <row r="45" spans="1:19" ht="54" customHeight="1" x14ac:dyDescent="0.2">
      <c r="A45" s="24"/>
      <c r="B45" s="16">
        <f t="shared" si="1"/>
        <v>0</v>
      </c>
      <c r="C45" s="4">
        <f t="shared" si="2"/>
        <v>-3.26</v>
      </c>
      <c r="D45" s="4">
        <f t="shared" si="3"/>
        <v>-103.5</v>
      </c>
      <c r="E45" s="4">
        <f t="shared" si="4"/>
        <v>-3.26</v>
      </c>
      <c r="F45" s="4">
        <f t="shared" si="5"/>
        <v>0</v>
      </c>
      <c r="G45" s="4" t="str">
        <f t="shared" si="6"/>
        <v>L-</v>
      </c>
      <c r="H45" s="4">
        <f t="shared" si="7"/>
        <v>3</v>
      </c>
      <c r="I45" s="4">
        <f t="shared" si="8"/>
        <v>130.68</v>
      </c>
      <c r="J45" s="14" t="str">
        <f t="shared" si="9"/>
        <v>P2O5 may be applied, plant response likely</v>
      </c>
      <c r="L45" s="24"/>
      <c r="M45" s="16">
        <f t="shared" si="10"/>
        <v>0</v>
      </c>
      <c r="N45" s="4">
        <f t="shared" si="11"/>
        <v>0</v>
      </c>
      <c r="O45" s="4">
        <f t="shared" si="12"/>
        <v>0</v>
      </c>
      <c r="P45" s="4" t="str">
        <f t="shared" si="13"/>
        <v>L-</v>
      </c>
      <c r="Q45" s="4">
        <f t="shared" si="14"/>
        <v>3</v>
      </c>
      <c r="R45" s="4">
        <f t="shared" si="15"/>
        <v>130.68</v>
      </c>
      <c r="S45" s="19" t="str">
        <f t="shared" si="16"/>
        <v>K2O may be applied, plant response likely</v>
      </c>
    </row>
    <row r="46" spans="1:19" ht="54" customHeight="1" x14ac:dyDescent="0.2">
      <c r="A46" s="25"/>
      <c r="B46" s="17">
        <f t="shared" si="1"/>
        <v>0</v>
      </c>
      <c r="C46" s="11">
        <f t="shared" si="2"/>
        <v>-3.26</v>
      </c>
      <c r="D46" s="11">
        <f t="shared" si="3"/>
        <v>-103.5</v>
      </c>
      <c r="E46" s="11">
        <f t="shared" si="4"/>
        <v>-3.26</v>
      </c>
      <c r="F46" s="11">
        <f t="shared" si="5"/>
        <v>0</v>
      </c>
      <c r="G46" s="11" t="str">
        <f t="shared" si="6"/>
        <v>L-</v>
      </c>
      <c r="H46" s="11">
        <f t="shared" si="7"/>
        <v>3</v>
      </c>
      <c r="I46" s="11">
        <f t="shared" si="8"/>
        <v>130.68</v>
      </c>
      <c r="J46" s="15" t="str">
        <f t="shared" si="9"/>
        <v>P2O5 may be applied, plant response likely</v>
      </c>
      <c r="L46" s="26"/>
      <c r="M46" s="18">
        <f t="shared" si="10"/>
        <v>0</v>
      </c>
      <c r="N46" s="12">
        <f t="shared" si="11"/>
        <v>0</v>
      </c>
      <c r="O46" s="12">
        <f t="shared" si="12"/>
        <v>0</v>
      </c>
      <c r="P46" s="12" t="str">
        <f t="shared" si="13"/>
        <v>L-</v>
      </c>
      <c r="Q46" s="12">
        <f t="shared" si="14"/>
        <v>3</v>
      </c>
      <c r="R46" s="12">
        <f t="shared" si="15"/>
        <v>130.68</v>
      </c>
      <c r="S46" s="20" t="str">
        <f t="shared" si="16"/>
        <v>K2O may be applied, plant response likely</v>
      </c>
    </row>
    <row r="47" spans="1:19" ht="54" customHeight="1" x14ac:dyDescent="0.2">
      <c r="A47" s="24"/>
      <c r="B47" s="16">
        <f t="shared" si="1"/>
        <v>0</v>
      </c>
      <c r="C47" s="4">
        <f t="shared" si="2"/>
        <v>-3.26</v>
      </c>
      <c r="D47" s="4">
        <f t="shared" si="3"/>
        <v>-103.5</v>
      </c>
      <c r="E47" s="4">
        <f t="shared" si="4"/>
        <v>-3.26</v>
      </c>
      <c r="F47" s="4">
        <f t="shared" si="5"/>
        <v>0</v>
      </c>
      <c r="G47" s="4" t="str">
        <f t="shared" si="6"/>
        <v>L-</v>
      </c>
      <c r="H47" s="4">
        <f t="shared" si="7"/>
        <v>3</v>
      </c>
      <c r="I47" s="4">
        <f t="shared" si="8"/>
        <v>130.68</v>
      </c>
      <c r="J47" s="14" t="str">
        <f t="shared" si="9"/>
        <v>P2O5 may be applied, plant response likely</v>
      </c>
      <c r="L47" s="24"/>
      <c r="M47" s="16">
        <f t="shared" si="10"/>
        <v>0</v>
      </c>
      <c r="N47" s="4">
        <f t="shared" si="11"/>
        <v>0</v>
      </c>
      <c r="O47" s="4">
        <f t="shared" si="12"/>
        <v>0</v>
      </c>
      <c r="P47" s="4" t="str">
        <f t="shared" si="13"/>
        <v>L-</v>
      </c>
      <c r="Q47" s="4">
        <f t="shared" si="14"/>
        <v>3</v>
      </c>
      <c r="R47" s="4">
        <f t="shared" si="15"/>
        <v>130.68</v>
      </c>
      <c r="S47" s="19" t="str">
        <f t="shared" si="16"/>
        <v>K2O may be applied, plant response likely</v>
      </c>
    </row>
    <row r="48" spans="1:19" ht="54" customHeight="1" x14ac:dyDescent="0.2">
      <c r="A48" s="25"/>
      <c r="B48" s="17">
        <f t="shared" si="1"/>
        <v>0</v>
      </c>
      <c r="C48" s="11">
        <f t="shared" si="2"/>
        <v>-3.26</v>
      </c>
      <c r="D48" s="11">
        <f t="shared" si="3"/>
        <v>-103.5</v>
      </c>
      <c r="E48" s="11">
        <f t="shared" si="4"/>
        <v>-3.26</v>
      </c>
      <c r="F48" s="11">
        <f t="shared" si="5"/>
        <v>0</v>
      </c>
      <c r="G48" s="11" t="str">
        <f t="shared" si="6"/>
        <v>L-</v>
      </c>
      <c r="H48" s="11">
        <f t="shared" si="7"/>
        <v>3</v>
      </c>
      <c r="I48" s="11">
        <f t="shared" si="8"/>
        <v>130.68</v>
      </c>
      <c r="J48" s="15" t="str">
        <f t="shared" si="9"/>
        <v>P2O5 may be applied, plant response likely</v>
      </c>
      <c r="L48" s="26"/>
      <c r="M48" s="18">
        <f t="shared" si="10"/>
        <v>0</v>
      </c>
      <c r="N48" s="12">
        <f t="shared" si="11"/>
        <v>0</v>
      </c>
      <c r="O48" s="12">
        <f t="shared" si="12"/>
        <v>0</v>
      </c>
      <c r="P48" s="12" t="str">
        <f t="shared" si="13"/>
        <v>L-</v>
      </c>
      <c r="Q48" s="12">
        <f t="shared" si="14"/>
        <v>3</v>
      </c>
      <c r="R48" s="12">
        <f t="shared" si="15"/>
        <v>130.68</v>
      </c>
      <c r="S48" s="20" t="str">
        <f t="shared" si="16"/>
        <v>K2O may be applied, plant response likely</v>
      </c>
    </row>
    <row r="49" spans="1:19" ht="54" customHeight="1" x14ac:dyDescent="0.2">
      <c r="A49" s="24"/>
      <c r="B49" s="16">
        <f t="shared" si="1"/>
        <v>0</v>
      </c>
      <c r="C49" s="4">
        <f t="shared" si="2"/>
        <v>-3.26</v>
      </c>
      <c r="D49" s="4">
        <f t="shared" si="3"/>
        <v>-103.5</v>
      </c>
      <c r="E49" s="4">
        <f t="shared" si="4"/>
        <v>-3.26</v>
      </c>
      <c r="F49" s="4">
        <f t="shared" si="5"/>
        <v>0</v>
      </c>
      <c r="G49" s="4" t="str">
        <f t="shared" si="6"/>
        <v>L-</v>
      </c>
      <c r="H49" s="4">
        <f t="shared" si="7"/>
        <v>3</v>
      </c>
      <c r="I49" s="4">
        <f t="shared" si="8"/>
        <v>130.68</v>
      </c>
      <c r="J49" s="14" t="str">
        <f t="shared" si="9"/>
        <v>P2O5 may be applied, plant response likely</v>
      </c>
      <c r="L49" s="24"/>
      <c r="M49" s="16">
        <f t="shared" si="10"/>
        <v>0</v>
      </c>
      <c r="N49" s="4">
        <f t="shared" si="11"/>
        <v>0</v>
      </c>
      <c r="O49" s="4">
        <f t="shared" si="12"/>
        <v>0</v>
      </c>
      <c r="P49" s="4" t="str">
        <f t="shared" si="13"/>
        <v>L-</v>
      </c>
      <c r="Q49" s="4">
        <f t="shared" si="14"/>
        <v>3</v>
      </c>
      <c r="R49" s="4">
        <f t="shared" si="15"/>
        <v>130.68</v>
      </c>
      <c r="S49" s="19" t="str">
        <f t="shared" si="16"/>
        <v>K2O may be applied, plant response likely</v>
      </c>
    </row>
    <row r="50" spans="1:19" ht="54" customHeight="1" x14ac:dyDescent="0.2">
      <c r="A50" s="25"/>
      <c r="B50" s="17">
        <f t="shared" si="1"/>
        <v>0</v>
      </c>
      <c r="C50" s="11">
        <f t="shared" si="2"/>
        <v>-3.26</v>
      </c>
      <c r="D50" s="11">
        <f t="shared" si="3"/>
        <v>-103.5</v>
      </c>
      <c r="E50" s="11">
        <f t="shared" si="4"/>
        <v>-3.26</v>
      </c>
      <c r="F50" s="11">
        <f t="shared" si="5"/>
        <v>0</v>
      </c>
      <c r="G50" s="11" t="str">
        <f t="shared" si="6"/>
        <v>L-</v>
      </c>
      <c r="H50" s="11">
        <f t="shared" si="7"/>
        <v>3</v>
      </c>
      <c r="I50" s="11">
        <f t="shared" si="8"/>
        <v>130.68</v>
      </c>
      <c r="J50" s="15" t="str">
        <f t="shared" si="9"/>
        <v>P2O5 may be applied, plant response likely</v>
      </c>
      <c r="L50" s="26"/>
      <c r="M50" s="18">
        <f t="shared" si="10"/>
        <v>0</v>
      </c>
      <c r="N50" s="12">
        <f t="shared" si="11"/>
        <v>0</v>
      </c>
      <c r="O50" s="12">
        <f t="shared" si="12"/>
        <v>0</v>
      </c>
      <c r="P50" s="12" t="str">
        <f t="shared" si="13"/>
        <v>L-</v>
      </c>
      <c r="Q50" s="12">
        <f t="shared" si="14"/>
        <v>3</v>
      </c>
      <c r="R50" s="12">
        <f t="shared" si="15"/>
        <v>130.68</v>
      </c>
      <c r="S50" s="20" t="str">
        <f t="shared" si="16"/>
        <v>K2O may be applied, plant response likely</v>
      </c>
    </row>
    <row r="51" spans="1:19" ht="54" customHeight="1" x14ac:dyDescent="0.2">
      <c r="A51" s="24"/>
      <c r="B51" s="16">
        <f t="shared" si="1"/>
        <v>0</v>
      </c>
      <c r="C51" s="4">
        <f t="shared" si="2"/>
        <v>-3.26</v>
      </c>
      <c r="D51" s="4">
        <f t="shared" si="3"/>
        <v>-103.5</v>
      </c>
      <c r="E51" s="4">
        <f t="shared" si="4"/>
        <v>-3.26</v>
      </c>
      <c r="F51" s="4">
        <f t="shared" si="5"/>
        <v>0</v>
      </c>
      <c r="G51" s="4" t="str">
        <f t="shared" si="6"/>
        <v>L-</v>
      </c>
      <c r="H51" s="4">
        <f t="shared" si="7"/>
        <v>3</v>
      </c>
      <c r="I51" s="4">
        <f t="shared" si="8"/>
        <v>130.68</v>
      </c>
      <c r="J51" s="14" t="str">
        <f t="shared" si="9"/>
        <v>P2O5 may be applied, plant response likely</v>
      </c>
      <c r="L51" s="24"/>
      <c r="M51" s="16">
        <f t="shared" si="10"/>
        <v>0</v>
      </c>
      <c r="N51" s="4">
        <f t="shared" si="11"/>
        <v>0</v>
      </c>
      <c r="O51" s="4">
        <f t="shared" si="12"/>
        <v>0</v>
      </c>
      <c r="P51" s="4" t="str">
        <f t="shared" si="13"/>
        <v>L-</v>
      </c>
      <c r="Q51" s="4">
        <f t="shared" si="14"/>
        <v>3</v>
      </c>
      <c r="R51" s="4">
        <f t="shared" si="15"/>
        <v>130.68</v>
      </c>
      <c r="S51" s="19" t="str">
        <f t="shared" si="16"/>
        <v>K2O may be applied, plant response likely</v>
      </c>
    </row>
    <row r="52" spans="1:19" ht="54" customHeight="1" x14ac:dyDescent="0.2">
      <c r="A52" s="25"/>
      <c r="B52" s="17">
        <f t="shared" si="1"/>
        <v>0</v>
      </c>
      <c r="C52" s="11">
        <f t="shared" si="2"/>
        <v>-3.26</v>
      </c>
      <c r="D52" s="11">
        <f t="shared" si="3"/>
        <v>-103.5</v>
      </c>
      <c r="E52" s="11">
        <f t="shared" si="4"/>
        <v>-3.26</v>
      </c>
      <c r="F52" s="11">
        <f t="shared" si="5"/>
        <v>0</v>
      </c>
      <c r="G52" s="11" t="str">
        <f t="shared" si="6"/>
        <v>L-</v>
      </c>
      <c r="H52" s="11">
        <f t="shared" si="7"/>
        <v>3</v>
      </c>
      <c r="I52" s="11">
        <f t="shared" si="8"/>
        <v>130.68</v>
      </c>
      <c r="J52" s="15" t="str">
        <f t="shared" si="9"/>
        <v>P2O5 may be applied, plant response likely</v>
      </c>
      <c r="L52" s="26"/>
      <c r="M52" s="18">
        <f t="shared" si="10"/>
        <v>0</v>
      </c>
      <c r="N52" s="12">
        <f t="shared" si="11"/>
        <v>0</v>
      </c>
      <c r="O52" s="12">
        <f t="shared" si="12"/>
        <v>0</v>
      </c>
      <c r="P52" s="12" t="str">
        <f t="shared" si="13"/>
        <v>L-</v>
      </c>
      <c r="Q52" s="12">
        <f t="shared" si="14"/>
        <v>3</v>
      </c>
      <c r="R52" s="12">
        <f t="shared" si="15"/>
        <v>130.68</v>
      </c>
      <c r="S52" s="20" t="str">
        <f t="shared" si="16"/>
        <v>K2O may be applied, plant response likely</v>
      </c>
    </row>
    <row r="53" spans="1:19" ht="54" customHeight="1" x14ac:dyDescent="0.2">
      <c r="A53" s="24"/>
      <c r="B53" s="16">
        <f t="shared" si="1"/>
        <v>0</v>
      </c>
      <c r="C53" s="4">
        <f t="shared" si="2"/>
        <v>-3.26</v>
      </c>
      <c r="D53" s="4">
        <f t="shared" si="3"/>
        <v>-103.5</v>
      </c>
      <c r="E53" s="4">
        <f t="shared" si="4"/>
        <v>-3.26</v>
      </c>
      <c r="F53" s="4">
        <f t="shared" si="5"/>
        <v>0</v>
      </c>
      <c r="G53" s="4" t="str">
        <f t="shared" si="6"/>
        <v>L-</v>
      </c>
      <c r="H53" s="4">
        <f t="shared" si="7"/>
        <v>3</v>
      </c>
      <c r="I53" s="4">
        <f t="shared" si="8"/>
        <v>130.68</v>
      </c>
      <c r="J53" s="14" t="str">
        <f t="shared" si="9"/>
        <v>P2O5 may be applied, plant response likely</v>
      </c>
      <c r="L53" s="24"/>
      <c r="M53" s="16">
        <f t="shared" si="10"/>
        <v>0</v>
      </c>
      <c r="N53" s="4">
        <f t="shared" si="11"/>
        <v>0</v>
      </c>
      <c r="O53" s="4">
        <f t="shared" si="12"/>
        <v>0</v>
      </c>
      <c r="P53" s="4" t="str">
        <f t="shared" si="13"/>
        <v>L-</v>
      </c>
      <c r="Q53" s="4">
        <f t="shared" si="14"/>
        <v>3</v>
      </c>
      <c r="R53" s="4">
        <f t="shared" si="15"/>
        <v>130.68</v>
      </c>
      <c r="S53" s="19" t="str">
        <f t="shared" si="16"/>
        <v>K2O may be applied, plant response likely</v>
      </c>
    </row>
    <row r="54" spans="1:19" ht="54" customHeight="1" x14ac:dyDescent="0.2">
      <c r="A54" s="25"/>
      <c r="B54" s="17">
        <f t="shared" si="1"/>
        <v>0</v>
      </c>
      <c r="C54" s="11">
        <f t="shared" si="2"/>
        <v>-3.26</v>
      </c>
      <c r="D54" s="11">
        <f t="shared" si="3"/>
        <v>-103.5</v>
      </c>
      <c r="E54" s="11">
        <f t="shared" si="4"/>
        <v>-3.26</v>
      </c>
      <c r="F54" s="11">
        <f t="shared" si="5"/>
        <v>0</v>
      </c>
      <c r="G54" s="11" t="str">
        <f t="shared" si="6"/>
        <v>L-</v>
      </c>
      <c r="H54" s="11">
        <f t="shared" si="7"/>
        <v>3</v>
      </c>
      <c r="I54" s="11">
        <f t="shared" si="8"/>
        <v>130.68</v>
      </c>
      <c r="J54" s="15" t="str">
        <f t="shared" si="9"/>
        <v>P2O5 may be applied, plant response likely</v>
      </c>
      <c r="L54" s="26"/>
      <c r="M54" s="18">
        <f t="shared" si="10"/>
        <v>0</v>
      </c>
      <c r="N54" s="12">
        <f t="shared" si="11"/>
        <v>0</v>
      </c>
      <c r="O54" s="12">
        <f t="shared" si="12"/>
        <v>0</v>
      </c>
      <c r="P54" s="12" t="str">
        <f t="shared" si="13"/>
        <v>L-</v>
      </c>
      <c r="Q54" s="12">
        <f t="shared" si="14"/>
        <v>3</v>
      </c>
      <c r="R54" s="12">
        <f t="shared" si="15"/>
        <v>130.68</v>
      </c>
      <c r="S54" s="20" t="str">
        <f t="shared" si="16"/>
        <v>K2O may be applied, plant response likely</v>
      </c>
    </row>
    <row r="55" spans="1:19" ht="54" customHeight="1" x14ac:dyDescent="0.2">
      <c r="A55" s="24"/>
      <c r="B55" s="16">
        <f t="shared" si="1"/>
        <v>0</v>
      </c>
      <c r="C55" s="4">
        <f t="shared" si="2"/>
        <v>-3.26</v>
      </c>
      <c r="D55" s="4">
        <f t="shared" si="3"/>
        <v>-103.5</v>
      </c>
      <c r="E55" s="4">
        <f t="shared" si="4"/>
        <v>-3.26</v>
      </c>
      <c r="F55" s="4">
        <f t="shared" si="5"/>
        <v>0</v>
      </c>
      <c r="G55" s="4" t="str">
        <f t="shared" si="6"/>
        <v>L-</v>
      </c>
      <c r="H55" s="4">
        <f t="shared" si="7"/>
        <v>3</v>
      </c>
      <c r="I55" s="4">
        <f t="shared" si="8"/>
        <v>130.68</v>
      </c>
      <c r="J55" s="14" t="str">
        <f t="shared" si="9"/>
        <v>P2O5 may be applied, plant response likely</v>
      </c>
      <c r="L55" s="24"/>
      <c r="M55" s="16">
        <f t="shared" si="10"/>
        <v>0</v>
      </c>
      <c r="N55" s="4">
        <f t="shared" si="11"/>
        <v>0</v>
      </c>
      <c r="O55" s="4">
        <f t="shared" si="12"/>
        <v>0</v>
      </c>
      <c r="P55" s="4" t="str">
        <f t="shared" si="13"/>
        <v>L-</v>
      </c>
      <c r="Q55" s="4">
        <f t="shared" si="14"/>
        <v>3</v>
      </c>
      <c r="R55" s="4">
        <f t="shared" si="15"/>
        <v>130.68</v>
      </c>
      <c r="S55" s="19" t="str">
        <f t="shared" si="16"/>
        <v>K2O may be applied, plant response likely</v>
      </c>
    </row>
    <row r="56" spans="1:19" ht="54" customHeight="1" thickBot="1" x14ac:dyDescent="0.25">
      <c r="A56" s="27"/>
      <c r="B56" s="17">
        <f t="shared" si="1"/>
        <v>0</v>
      </c>
      <c r="C56" s="11">
        <f t="shared" si="2"/>
        <v>-3.26</v>
      </c>
      <c r="D56" s="11">
        <f t="shared" si="3"/>
        <v>-103.5</v>
      </c>
      <c r="E56" s="11">
        <f t="shared" si="4"/>
        <v>-3.26</v>
      </c>
      <c r="F56" s="11">
        <f t="shared" si="5"/>
        <v>0</v>
      </c>
      <c r="G56" s="11" t="str">
        <f t="shared" si="6"/>
        <v>L-</v>
      </c>
      <c r="H56" s="11">
        <f t="shared" si="7"/>
        <v>3</v>
      </c>
      <c r="I56" s="11">
        <f t="shared" si="8"/>
        <v>130.68</v>
      </c>
      <c r="J56" s="15" t="str">
        <f t="shared" si="9"/>
        <v>P2O5 may be applied, plant response likely</v>
      </c>
      <c r="L56" s="28"/>
      <c r="M56" s="18">
        <f t="shared" si="10"/>
        <v>0</v>
      </c>
      <c r="N56" s="12">
        <f t="shared" si="11"/>
        <v>0</v>
      </c>
      <c r="O56" s="12">
        <f t="shared" si="12"/>
        <v>0</v>
      </c>
      <c r="P56" s="12" t="str">
        <f t="shared" si="13"/>
        <v>L-</v>
      </c>
      <c r="Q56" s="12">
        <f t="shared" si="14"/>
        <v>3</v>
      </c>
      <c r="R56" s="12">
        <f t="shared" si="15"/>
        <v>130.68</v>
      </c>
      <c r="S56" s="20" t="str">
        <f t="shared" si="16"/>
        <v>K2O may be applied, plant response likely</v>
      </c>
    </row>
    <row r="59" spans="1:19" hidden="1" x14ac:dyDescent="0.2">
      <c r="A59" t="s">
        <v>6</v>
      </c>
      <c r="B59" t="s">
        <v>7</v>
      </c>
    </row>
    <row r="60" spans="1:19" hidden="1" x14ac:dyDescent="0.2">
      <c r="A60">
        <v>-500</v>
      </c>
      <c r="B60" s="3" t="s">
        <v>8</v>
      </c>
    </row>
    <row r="61" spans="1:19" hidden="1" x14ac:dyDescent="0.2">
      <c r="A61">
        <v>0</v>
      </c>
      <c r="B61" s="3" t="s">
        <v>8</v>
      </c>
    </row>
    <row r="62" spans="1:19" hidden="1" x14ac:dyDescent="0.2">
      <c r="A62">
        <v>2</v>
      </c>
      <c r="B62" s="3" t="s">
        <v>9</v>
      </c>
    </row>
    <row r="63" spans="1:19" hidden="1" x14ac:dyDescent="0.2">
      <c r="A63">
        <v>5</v>
      </c>
      <c r="B63" s="3" t="s">
        <v>10</v>
      </c>
    </row>
    <row r="64" spans="1:19" hidden="1" x14ac:dyDescent="0.2">
      <c r="A64">
        <v>6</v>
      </c>
      <c r="B64" s="3" t="s">
        <v>11</v>
      </c>
      <c r="C64" s="5"/>
    </row>
    <row r="65" spans="1:3" hidden="1" x14ac:dyDescent="0.2">
      <c r="A65">
        <v>11</v>
      </c>
      <c r="B65" s="3" t="s">
        <v>12</v>
      </c>
    </row>
    <row r="66" spans="1:3" hidden="1" x14ac:dyDescent="0.2">
      <c r="A66">
        <v>16</v>
      </c>
      <c r="B66" s="3" t="s">
        <v>13</v>
      </c>
    </row>
    <row r="67" spans="1:3" hidden="1" x14ac:dyDescent="0.2">
      <c r="A67">
        <v>18</v>
      </c>
      <c r="B67" s="3" t="s">
        <v>14</v>
      </c>
      <c r="C67" s="5"/>
    </row>
    <row r="68" spans="1:3" hidden="1" x14ac:dyDescent="0.2">
      <c r="A68">
        <v>28</v>
      </c>
      <c r="B68" s="3" t="s">
        <v>15</v>
      </c>
    </row>
    <row r="69" spans="1:3" hidden="1" x14ac:dyDescent="0.2">
      <c r="A69">
        <v>43</v>
      </c>
      <c r="B69" s="3" t="s">
        <v>16</v>
      </c>
    </row>
    <row r="70" spans="1:3" hidden="1" x14ac:dyDescent="0.2">
      <c r="A70">
        <v>56</v>
      </c>
      <c r="B70" s="3" t="s">
        <v>17</v>
      </c>
    </row>
    <row r="71" spans="1:3" hidden="1" x14ac:dyDescent="0.2">
      <c r="A71" t="s">
        <v>6</v>
      </c>
      <c r="B71" s="3" t="s">
        <v>18</v>
      </c>
    </row>
    <row r="72" spans="1:3" hidden="1" x14ac:dyDescent="0.2">
      <c r="A72">
        <v>-500</v>
      </c>
      <c r="B72" s="8">
        <v>3</v>
      </c>
    </row>
    <row r="73" spans="1:3" hidden="1" x14ac:dyDescent="0.2">
      <c r="A73">
        <v>0</v>
      </c>
      <c r="B73">
        <v>3</v>
      </c>
    </row>
    <row r="74" spans="1:3" hidden="1" x14ac:dyDescent="0.2">
      <c r="A74">
        <v>2</v>
      </c>
      <c r="B74">
        <v>2.5</v>
      </c>
    </row>
    <row r="75" spans="1:3" hidden="1" x14ac:dyDescent="0.2">
      <c r="A75">
        <v>5</v>
      </c>
      <c r="B75">
        <v>2</v>
      </c>
    </row>
    <row r="76" spans="1:3" hidden="1" x14ac:dyDescent="0.2">
      <c r="A76">
        <v>6</v>
      </c>
      <c r="B76">
        <v>2</v>
      </c>
    </row>
    <row r="77" spans="1:3" hidden="1" x14ac:dyDescent="0.2">
      <c r="A77">
        <v>11</v>
      </c>
      <c r="B77">
        <v>1.5</v>
      </c>
    </row>
    <row r="78" spans="1:3" hidden="1" x14ac:dyDescent="0.2">
      <c r="A78">
        <v>16</v>
      </c>
      <c r="B78">
        <v>1</v>
      </c>
    </row>
    <row r="79" spans="1:3" hidden="1" x14ac:dyDescent="0.2">
      <c r="A79">
        <v>18</v>
      </c>
      <c r="B79">
        <v>1</v>
      </c>
    </row>
    <row r="80" spans="1:3" hidden="1" x14ac:dyDescent="0.2">
      <c r="A80">
        <v>28</v>
      </c>
      <c r="B80">
        <v>0.75</v>
      </c>
    </row>
    <row r="81" spans="1:2" hidden="1" x14ac:dyDescent="0.2">
      <c r="A81">
        <v>43</v>
      </c>
      <c r="B81">
        <v>0.5</v>
      </c>
    </row>
    <row r="82" spans="1:2" hidden="1" x14ac:dyDescent="0.2">
      <c r="A82">
        <v>56</v>
      </c>
      <c r="B82">
        <v>0</v>
      </c>
    </row>
    <row r="83" spans="1:2" hidden="1" x14ac:dyDescent="0.2"/>
    <row r="84" spans="1:2" hidden="1" x14ac:dyDescent="0.2">
      <c r="A84" t="s">
        <v>6</v>
      </c>
      <c r="B84" t="s">
        <v>24</v>
      </c>
    </row>
    <row r="85" spans="1:2" ht="17" hidden="1" x14ac:dyDescent="0.25">
      <c r="A85">
        <v>-500</v>
      </c>
      <c r="B85" t="s">
        <v>27</v>
      </c>
    </row>
    <row r="86" spans="1:2" hidden="1" x14ac:dyDescent="0.2">
      <c r="A86">
        <v>5</v>
      </c>
      <c r="B86" t="s">
        <v>28</v>
      </c>
    </row>
    <row r="87" spans="1:2" hidden="1" x14ac:dyDescent="0.2">
      <c r="A87">
        <v>6</v>
      </c>
      <c r="B87" t="s">
        <v>29</v>
      </c>
    </row>
    <row r="88" spans="1:2" ht="17" hidden="1" x14ac:dyDescent="0.25">
      <c r="A88">
        <v>18</v>
      </c>
      <c r="B88" t="s">
        <v>30</v>
      </c>
    </row>
    <row r="89" spans="1:2" ht="17" hidden="1" x14ac:dyDescent="0.25">
      <c r="A89">
        <v>55</v>
      </c>
      <c r="B89" t="s">
        <v>30</v>
      </c>
    </row>
    <row r="90" spans="1:2" ht="17" hidden="1" x14ac:dyDescent="0.25">
      <c r="A90">
        <v>56</v>
      </c>
      <c r="B90" t="s">
        <v>26</v>
      </c>
    </row>
    <row r="91" spans="1:2" hidden="1" x14ac:dyDescent="0.2">
      <c r="A91">
        <v>376</v>
      </c>
      <c r="B91" t="s">
        <v>40</v>
      </c>
    </row>
    <row r="92" spans="1:2" hidden="1" x14ac:dyDescent="0.2">
      <c r="A92">
        <v>459</v>
      </c>
      <c r="B92" t="s">
        <v>41</v>
      </c>
    </row>
    <row r="93" spans="1:2" ht="17" hidden="1" x14ac:dyDescent="0.25">
      <c r="A93">
        <v>526</v>
      </c>
      <c r="B93" t="s">
        <v>39</v>
      </c>
    </row>
    <row r="94" spans="1:2" hidden="1" x14ac:dyDescent="0.2"/>
    <row r="95" spans="1:2" hidden="1" x14ac:dyDescent="0.2">
      <c r="A95" t="s">
        <v>31</v>
      </c>
      <c r="B95" t="s">
        <v>33</v>
      </c>
    </row>
    <row r="96" spans="1:2" hidden="1" x14ac:dyDescent="0.2">
      <c r="A96">
        <v>-500</v>
      </c>
      <c r="B96" t="s">
        <v>8</v>
      </c>
    </row>
    <row r="97" spans="1:2" hidden="1" x14ac:dyDescent="0.2">
      <c r="A97">
        <v>0</v>
      </c>
      <c r="B97" t="s">
        <v>8</v>
      </c>
    </row>
    <row r="98" spans="1:2" hidden="1" x14ac:dyDescent="0.2">
      <c r="A98">
        <v>8</v>
      </c>
      <c r="B98" t="s">
        <v>9</v>
      </c>
    </row>
    <row r="99" spans="1:2" hidden="1" x14ac:dyDescent="0.2">
      <c r="A99">
        <v>28</v>
      </c>
      <c r="B99" t="s">
        <v>10</v>
      </c>
    </row>
    <row r="100" spans="1:2" hidden="1" x14ac:dyDescent="0.2">
      <c r="A100">
        <v>38</v>
      </c>
      <c r="B100" t="s">
        <v>11</v>
      </c>
    </row>
    <row r="101" spans="1:2" hidden="1" x14ac:dyDescent="0.2">
      <c r="A101">
        <v>51</v>
      </c>
      <c r="B101" t="s">
        <v>12</v>
      </c>
    </row>
    <row r="102" spans="1:2" hidden="1" x14ac:dyDescent="0.2">
      <c r="A102">
        <v>76</v>
      </c>
      <c r="B102" t="s">
        <v>13</v>
      </c>
    </row>
    <row r="103" spans="1:2" hidden="1" x14ac:dyDescent="0.2">
      <c r="A103">
        <v>88</v>
      </c>
      <c r="B103" t="s">
        <v>14</v>
      </c>
    </row>
    <row r="104" spans="1:2" hidden="1" x14ac:dyDescent="0.2">
      <c r="A104">
        <v>106</v>
      </c>
      <c r="B104" t="s">
        <v>15</v>
      </c>
    </row>
    <row r="105" spans="1:2" hidden="1" x14ac:dyDescent="0.2">
      <c r="A105">
        <v>141</v>
      </c>
      <c r="B105" t="s">
        <v>16</v>
      </c>
    </row>
    <row r="106" spans="1:2" hidden="1" x14ac:dyDescent="0.2">
      <c r="A106">
        <v>156</v>
      </c>
      <c r="B106" t="s">
        <v>17</v>
      </c>
    </row>
    <row r="107" spans="1:2" hidden="1" x14ac:dyDescent="0.2"/>
    <row r="108" spans="1:2" hidden="1" x14ac:dyDescent="0.2">
      <c r="A108" t="s">
        <v>31</v>
      </c>
      <c r="B108" t="s">
        <v>18</v>
      </c>
    </row>
    <row r="109" spans="1:2" hidden="1" x14ac:dyDescent="0.2">
      <c r="A109">
        <v>-500</v>
      </c>
      <c r="B109">
        <v>3</v>
      </c>
    </row>
    <row r="110" spans="1:2" hidden="1" x14ac:dyDescent="0.2">
      <c r="A110">
        <v>0</v>
      </c>
      <c r="B110">
        <v>3</v>
      </c>
    </row>
    <row r="111" spans="1:2" hidden="1" x14ac:dyDescent="0.2">
      <c r="A111">
        <v>8</v>
      </c>
      <c r="B111">
        <v>2.5</v>
      </c>
    </row>
    <row r="112" spans="1:2" hidden="1" x14ac:dyDescent="0.2">
      <c r="A112">
        <v>28</v>
      </c>
      <c r="B112">
        <v>2</v>
      </c>
    </row>
    <row r="113" spans="1:2" hidden="1" x14ac:dyDescent="0.2">
      <c r="A113">
        <v>38</v>
      </c>
      <c r="B113">
        <v>2</v>
      </c>
    </row>
    <row r="114" spans="1:2" hidden="1" x14ac:dyDescent="0.2">
      <c r="A114">
        <v>51</v>
      </c>
      <c r="B114">
        <v>1.5</v>
      </c>
    </row>
    <row r="115" spans="1:2" hidden="1" x14ac:dyDescent="0.2">
      <c r="A115">
        <v>76</v>
      </c>
      <c r="B115">
        <v>1</v>
      </c>
    </row>
    <row r="116" spans="1:2" hidden="1" x14ac:dyDescent="0.2">
      <c r="A116">
        <v>88</v>
      </c>
      <c r="B116">
        <v>1</v>
      </c>
    </row>
    <row r="117" spans="1:2" hidden="1" x14ac:dyDescent="0.2">
      <c r="A117">
        <v>106</v>
      </c>
      <c r="B117">
        <v>0.75</v>
      </c>
    </row>
    <row r="118" spans="1:2" hidden="1" x14ac:dyDescent="0.2">
      <c r="A118">
        <v>141</v>
      </c>
      <c r="B118">
        <v>0.5</v>
      </c>
    </row>
    <row r="119" spans="1:2" hidden="1" x14ac:dyDescent="0.2">
      <c r="A119">
        <v>156</v>
      </c>
      <c r="B119">
        <v>0</v>
      </c>
    </row>
    <row r="120" spans="1:2" hidden="1" x14ac:dyDescent="0.2"/>
    <row r="121" spans="1:2" hidden="1" x14ac:dyDescent="0.2">
      <c r="A121" t="s">
        <v>31</v>
      </c>
      <c r="B121" t="s">
        <v>32</v>
      </c>
    </row>
    <row r="122" spans="1:2" hidden="1" x14ac:dyDescent="0.2">
      <c r="A122">
        <v>-500</v>
      </c>
      <c r="B122" t="s">
        <v>35</v>
      </c>
    </row>
    <row r="123" spans="1:2" hidden="1" x14ac:dyDescent="0.2">
      <c r="A123">
        <v>37</v>
      </c>
      <c r="B123" t="s">
        <v>35</v>
      </c>
    </row>
    <row r="124" spans="1:2" hidden="1" x14ac:dyDescent="0.2">
      <c r="A124">
        <v>38</v>
      </c>
      <c r="B124" t="s">
        <v>36</v>
      </c>
    </row>
    <row r="125" spans="1:2" hidden="1" x14ac:dyDescent="0.2">
      <c r="A125">
        <v>88</v>
      </c>
      <c r="B125" t="s">
        <v>37</v>
      </c>
    </row>
    <row r="126" spans="1:2" hidden="1" x14ac:dyDescent="0.2">
      <c r="A126">
        <v>155</v>
      </c>
      <c r="B126" t="s">
        <v>37</v>
      </c>
    </row>
    <row r="127" spans="1:2" hidden="1" x14ac:dyDescent="0.2">
      <c r="A127">
        <v>156</v>
      </c>
      <c r="B127" t="s">
        <v>38</v>
      </c>
    </row>
  </sheetData>
  <sheetProtection algorithmName="SHA-512" hashValue="+bBNfrF/J6IbMSP8EWW5n3gLVIPAc5+GUQEe3uEK9s49fRnIfQE2q69/f/TMc0c05/47mYx0vS7PqMcuKbAumg==" saltValue="b0DV9NhVwK1G9eeuLf31OQ==" spinCount="100000" sheet="1" objects="1" scenarios="1"/>
  <conditionalFormatting sqref="G7:G56">
    <cfRule type="cellIs" dxfId="549" priority="111" operator="equal">
      <formula>"VH"</formula>
    </cfRule>
  </conditionalFormatting>
  <conditionalFormatting sqref="H7:H56">
    <cfRule type="cellIs" dxfId="548" priority="110" operator="equal">
      <formula>0</formula>
    </cfRule>
  </conditionalFormatting>
  <conditionalFormatting sqref="I7:I56">
    <cfRule type="cellIs" dxfId="547" priority="109" operator="equal">
      <formula>0</formula>
    </cfRule>
  </conditionalFormatting>
  <conditionalFormatting sqref="J7:J56">
    <cfRule type="cellIs" dxfId="546" priority="105" operator="equal">
      <formula>$B$93</formula>
    </cfRule>
    <cfRule type="cellIs" dxfId="545" priority="106" operator="equal">
      <formula>$B$92</formula>
    </cfRule>
    <cfRule type="cellIs" dxfId="544" priority="107" operator="equal">
      <formula>$B$91</formula>
    </cfRule>
    <cfRule type="cellIs" dxfId="543" priority="108" operator="equal">
      <formula>$B$90</formula>
    </cfRule>
  </conditionalFormatting>
  <conditionalFormatting sqref="F8:F56">
    <cfRule type="cellIs" dxfId="542" priority="104" operator="equal">
      <formula>"VH"</formula>
    </cfRule>
  </conditionalFormatting>
  <conditionalFormatting sqref="F7:F56">
    <cfRule type="cellIs" dxfId="541" priority="103" operator="greaterThan">
      <formula>55</formula>
    </cfRule>
  </conditionalFormatting>
  <conditionalFormatting sqref="A8:A56">
    <cfRule type="cellIs" dxfId="540" priority="102" operator="equal">
      <formula>"VH"</formula>
    </cfRule>
  </conditionalFormatting>
  <conditionalFormatting sqref="F7:J7">
    <cfRule type="expression" dxfId="539" priority="100">
      <formula>$A$7=$Q$1</formula>
    </cfRule>
  </conditionalFormatting>
  <conditionalFormatting sqref="F8:J8">
    <cfRule type="expression" dxfId="538" priority="99">
      <formula>$A$8=$Q$1</formula>
    </cfRule>
  </conditionalFormatting>
  <conditionalFormatting sqref="F9:J9">
    <cfRule type="expression" dxfId="537" priority="98">
      <formula>$A$9=$Q$1</formula>
    </cfRule>
  </conditionalFormatting>
  <conditionalFormatting sqref="F10:J10">
    <cfRule type="expression" dxfId="536" priority="97">
      <formula>$A$10=$Q$1</formula>
    </cfRule>
  </conditionalFormatting>
  <conditionalFormatting sqref="F11:J11">
    <cfRule type="expression" dxfId="535" priority="96">
      <formula>$A$11=$Q$1</formula>
    </cfRule>
  </conditionalFormatting>
  <conditionalFormatting sqref="F12:J12">
    <cfRule type="expression" dxfId="534" priority="95">
      <formula>$A$12=$Q$1</formula>
    </cfRule>
  </conditionalFormatting>
  <conditionalFormatting sqref="F13:J13">
    <cfRule type="expression" dxfId="533" priority="94">
      <formula>$A$13=$Q$1</formula>
    </cfRule>
  </conditionalFormatting>
  <conditionalFormatting sqref="F14:J14">
    <cfRule type="expression" dxfId="532" priority="93">
      <formula>$A$14=$Q$1</formula>
    </cfRule>
  </conditionalFormatting>
  <conditionalFormatting sqref="F15:J15">
    <cfRule type="expression" dxfId="531" priority="92">
      <formula>$A$15=$Q$1</formula>
    </cfRule>
  </conditionalFormatting>
  <conditionalFormatting sqref="F16:J16">
    <cfRule type="expression" dxfId="530" priority="91">
      <formula>$A$16=$Q$1</formula>
    </cfRule>
  </conditionalFormatting>
  <conditionalFormatting sqref="F17:J17">
    <cfRule type="expression" dxfId="529" priority="90">
      <formula>$A$17=$Q$1</formula>
    </cfRule>
  </conditionalFormatting>
  <conditionalFormatting sqref="F18:J18">
    <cfRule type="expression" dxfId="528" priority="89">
      <formula>$A$18=$Q$1</formula>
    </cfRule>
  </conditionalFormatting>
  <conditionalFormatting sqref="F19:J19">
    <cfRule type="expression" dxfId="527" priority="88">
      <formula>$A$19=$Q$1</formula>
    </cfRule>
  </conditionalFormatting>
  <conditionalFormatting sqref="F20:J20">
    <cfRule type="expression" dxfId="526" priority="87">
      <formula>$A$20=$Q$1</formula>
    </cfRule>
  </conditionalFormatting>
  <conditionalFormatting sqref="F21:J21">
    <cfRule type="expression" dxfId="525" priority="86">
      <formula>$A$21=$Q$1</formula>
    </cfRule>
  </conditionalFormatting>
  <conditionalFormatting sqref="F22:J22">
    <cfRule type="expression" dxfId="524" priority="85">
      <formula>$A$22=$Q$1</formula>
    </cfRule>
  </conditionalFormatting>
  <conditionalFormatting sqref="F23:J23">
    <cfRule type="expression" dxfId="523" priority="84">
      <formula>$A$23=$Q$1</formula>
    </cfRule>
  </conditionalFormatting>
  <conditionalFormatting sqref="F24:J24">
    <cfRule type="expression" dxfId="522" priority="83">
      <formula>$A$24=$Q$1</formula>
    </cfRule>
  </conditionalFormatting>
  <conditionalFormatting sqref="F25:J25">
    <cfRule type="expression" dxfId="521" priority="82">
      <formula>$A$25=$Q$1</formula>
    </cfRule>
  </conditionalFormatting>
  <conditionalFormatting sqref="F26:J26">
    <cfRule type="expression" dxfId="520" priority="81">
      <formula>$A$26=$Q$1</formula>
    </cfRule>
  </conditionalFormatting>
  <conditionalFormatting sqref="F27:J27">
    <cfRule type="expression" dxfId="519" priority="80">
      <formula>$A$27=$Q$1</formula>
    </cfRule>
  </conditionalFormatting>
  <conditionalFormatting sqref="F28:J28">
    <cfRule type="expression" dxfId="518" priority="79">
      <formula>$A$28=$Q$1</formula>
    </cfRule>
  </conditionalFormatting>
  <conditionalFormatting sqref="F29:J29">
    <cfRule type="expression" dxfId="517" priority="78">
      <formula>$A$29=$Q$1</formula>
    </cfRule>
  </conditionalFormatting>
  <conditionalFormatting sqref="F30:J30">
    <cfRule type="expression" dxfId="516" priority="77">
      <formula>$A$30=$Q$1</formula>
    </cfRule>
  </conditionalFormatting>
  <conditionalFormatting sqref="F31:J31">
    <cfRule type="expression" dxfId="515" priority="76">
      <formula>$A$31=$Q$1</formula>
    </cfRule>
  </conditionalFormatting>
  <conditionalFormatting sqref="F32:J32">
    <cfRule type="expression" dxfId="514" priority="75">
      <formula>$A$32=$Q$1</formula>
    </cfRule>
  </conditionalFormatting>
  <conditionalFormatting sqref="F33:J33">
    <cfRule type="expression" dxfId="513" priority="74">
      <formula>$A$33=$Q$1</formula>
    </cfRule>
  </conditionalFormatting>
  <conditionalFormatting sqref="F34:J34">
    <cfRule type="expression" dxfId="512" priority="73">
      <formula>$A$34=$Q$1</formula>
    </cfRule>
  </conditionalFormatting>
  <conditionalFormatting sqref="F35:J35">
    <cfRule type="expression" dxfId="511" priority="72">
      <formula>$A$35=$Q$1</formula>
    </cfRule>
  </conditionalFormatting>
  <conditionalFormatting sqref="F36:J36">
    <cfRule type="expression" dxfId="510" priority="71">
      <formula>$A$36=$Q$1</formula>
    </cfRule>
  </conditionalFormatting>
  <conditionalFormatting sqref="F37:J37">
    <cfRule type="expression" dxfId="509" priority="70">
      <formula>$A$37=$Q$1</formula>
    </cfRule>
  </conditionalFormatting>
  <conditionalFormatting sqref="F38:J38">
    <cfRule type="expression" dxfId="508" priority="69">
      <formula>$A$38=$Q$1</formula>
    </cfRule>
  </conditionalFormatting>
  <conditionalFormatting sqref="F39:J39">
    <cfRule type="expression" dxfId="507" priority="68">
      <formula>$A$39=$Q$1</formula>
    </cfRule>
  </conditionalFormatting>
  <conditionalFormatting sqref="F40:J40">
    <cfRule type="expression" dxfId="506" priority="67">
      <formula>$A$40=$Q$1</formula>
    </cfRule>
  </conditionalFormatting>
  <conditionalFormatting sqref="F41:J41">
    <cfRule type="expression" dxfId="505" priority="66">
      <formula>$A$41=$Q$1</formula>
    </cfRule>
  </conditionalFormatting>
  <conditionalFormatting sqref="F42:J42">
    <cfRule type="expression" dxfId="504" priority="65">
      <formula>$A$42=$Q$1</formula>
    </cfRule>
  </conditionalFormatting>
  <conditionalFormatting sqref="F43:J43">
    <cfRule type="expression" dxfId="503" priority="64">
      <formula>$A$43=$Q$1</formula>
    </cfRule>
  </conditionalFormatting>
  <conditionalFormatting sqref="F44:J44">
    <cfRule type="expression" dxfId="502" priority="63">
      <formula>$A$44=$Q$1</formula>
    </cfRule>
  </conditionalFormatting>
  <conditionalFormatting sqref="F45:J45">
    <cfRule type="expression" dxfId="501" priority="62">
      <formula>$A$45=$Q$1</formula>
    </cfRule>
  </conditionalFormatting>
  <conditionalFormatting sqref="F46:J46">
    <cfRule type="expression" dxfId="500" priority="61">
      <formula>$A$46=$Q$1</formula>
    </cfRule>
  </conditionalFormatting>
  <conditionalFormatting sqref="F47:J47">
    <cfRule type="expression" dxfId="499" priority="60">
      <formula>$A$47=$Q$1</formula>
    </cfRule>
  </conditionalFormatting>
  <conditionalFormatting sqref="F48:J48">
    <cfRule type="expression" dxfId="498" priority="59">
      <formula>$A$48=$Q$1</formula>
    </cfRule>
  </conditionalFormatting>
  <conditionalFormatting sqref="F49:J49">
    <cfRule type="expression" dxfId="497" priority="58">
      <formula>$A$49=$Q$1</formula>
    </cfRule>
  </conditionalFormatting>
  <conditionalFormatting sqref="F50:J50">
    <cfRule type="expression" dxfId="496" priority="57">
      <formula>$A$50=$Q$1</formula>
    </cfRule>
  </conditionalFormatting>
  <conditionalFormatting sqref="F51:J51">
    <cfRule type="expression" dxfId="495" priority="56">
      <formula>$A$51=$Q$1</formula>
    </cfRule>
  </conditionalFormatting>
  <conditionalFormatting sqref="F52:J52">
    <cfRule type="expression" dxfId="494" priority="55">
      <formula>$A$52=$Q$1</formula>
    </cfRule>
  </conditionalFormatting>
  <conditionalFormatting sqref="F53:J53">
    <cfRule type="expression" dxfId="493" priority="54">
      <formula>$A$53=$Q$1</formula>
    </cfRule>
  </conditionalFormatting>
  <conditionalFormatting sqref="F54:J54">
    <cfRule type="expression" dxfId="492" priority="53">
      <formula>$A$54=$Q$1</formula>
    </cfRule>
  </conditionalFormatting>
  <conditionalFormatting sqref="F55:J55">
    <cfRule type="expression" dxfId="491" priority="52">
      <formula>$A$55=$Q$1</formula>
    </cfRule>
  </conditionalFormatting>
  <conditionalFormatting sqref="F56:J56">
    <cfRule type="expression" dxfId="490" priority="51">
      <formula>$A$56=$Q$1</formula>
    </cfRule>
  </conditionalFormatting>
  <conditionalFormatting sqref="O7:S7">
    <cfRule type="expression" dxfId="489" priority="50">
      <formula>$L$7=$Q$1</formula>
    </cfRule>
  </conditionalFormatting>
  <conditionalFormatting sqref="O8:S8">
    <cfRule type="expression" dxfId="488" priority="49">
      <formula>$L$8=$Q$1</formula>
    </cfRule>
  </conditionalFormatting>
  <conditionalFormatting sqref="O9:S9">
    <cfRule type="expression" dxfId="487" priority="48">
      <formula>$L$9=$Q$1</formula>
    </cfRule>
  </conditionalFormatting>
  <conditionalFormatting sqref="O10:S10">
    <cfRule type="expression" dxfId="486" priority="47">
      <formula>$L$10=$Q$1</formula>
    </cfRule>
  </conditionalFormatting>
  <conditionalFormatting sqref="O11:S11">
    <cfRule type="expression" dxfId="485" priority="46">
      <formula>$L$11=$Q$1</formula>
    </cfRule>
  </conditionalFormatting>
  <conditionalFormatting sqref="O12:S12">
    <cfRule type="expression" dxfId="484" priority="45">
      <formula>$L$12=$Q$1</formula>
    </cfRule>
  </conditionalFormatting>
  <conditionalFormatting sqref="O13:S13">
    <cfRule type="expression" dxfId="483" priority="44">
      <formula>$L$13=$Q$1</formula>
    </cfRule>
  </conditionalFormatting>
  <conditionalFormatting sqref="O14:S14">
    <cfRule type="expression" dxfId="482" priority="43">
      <formula>$L$14=$Q$1</formula>
    </cfRule>
  </conditionalFormatting>
  <conditionalFormatting sqref="O15:S15">
    <cfRule type="expression" dxfId="481" priority="42">
      <formula>$L$15=$Q$1</formula>
    </cfRule>
  </conditionalFormatting>
  <conditionalFormatting sqref="O16:S16">
    <cfRule type="expression" dxfId="480" priority="41">
      <formula>$L$16=$Q$1</formula>
    </cfRule>
  </conditionalFormatting>
  <conditionalFormatting sqref="O17:S17">
    <cfRule type="expression" dxfId="479" priority="40">
      <formula>$L$17=$Q$1</formula>
    </cfRule>
  </conditionalFormatting>
  <conditionalFormatting sqref="O18:S18">
    <cfRule type="expression" dxfId="478" priority="39">
      <formula>$L$18=$Q$1</formula>
    </cfRule>
  </conditionalFormatting>
  <conditionalFormatting sqref="O19:S19">
    <cfRule type="expression" dxfId="477" priority="38">
      <formula>$L$19=$Q$1</formula>
    </cfRule>
  </conditionalFormatting>
  <conditionalFormatting sqref="O20:S20">
    <cfRule type="expression" dxfId="476" priority="37">
      <formula>$L$20=$Q$1</formula>
    </cfRule>
  </conditionalFormatting>
  <conditionalFormatting sqref="O21:S21">
    <cfRule type="expression" dxfId="475" priority="36">
      <formula>$L$21=$Q$1</formula>
    </cfRule>
  </conditionalFormatting>
  <conditionalFormatting sqref="O22:S22">
    <cfRule type="expression" dxfId="474" priority="35">
      <formula>$L$22=$Q$1</formula>
    </cfRule>
  </conditionalFormatting>
  <conditionalFormatting sqref="O23:S23">
    <cfRule type="expression" dxfId="473" priority="34">
      <formula>$L$23=$Q$1</formula>
    </cfRule>
  </conditionalFormatting>
  <conditionalFormatting sqref="O24:S24">
    <cfRule type="expression" dxfId="472" priority="33">
      <formula>$L$24=$Q$1</formula>
    </cfRule>
  </conditionalFormatting>
  <conditionalFormatting sqref="O25:S25">
    <cfRule type="expression" dxfId="471" priority="32">
      <formula>$L$25=$Q$1</formula>
    </cfRule>
  </conditionalFormatting>
  <conditionalFormatting sqref="O26:S26">
    <cfRule type="expression" dxfId="470" priority="31">
      <formula>$L$26=$Q$1</formula>
    </cfRule>
  </conditionalFormatting>
  <conditionalFormatting sqref="O27:S27">
    <cfRule type="expression" dxfId="469" priority="30">
      <formula>$L$27=$Q$1</formula>
    </cfRule>
  </conditionalFormatting>
  <conditionalFormatting sqref="O28:S28">
    <cfRule type="expression" dxfId="468" priority="29">
      <formula>$L$28=$Q$1</formula>
    </cfRule>
  </conditionalFormatting>
  <conditionalFormatting sqref="O29:S29">
    <cfRule type="expression" dxfId="467" priority="28">
      <formula>$L$29=$Q$1</formula>
    </cfRule>
  </conditionalFormatting>
  <conditionalFormatting sqref="O30:S30">
    <cfRule type="expression" dxfId="466" priority="27">
      <formula>$L$30=$Q$1</formula>
    </cfRule>
  </conditionalFormatting>
  <conditionalFormatting sqref="O31:S31">
    <cfRule type="expression" dxfId="465" priority="26">
      <formula>$L$31=$Q$1</formula>
    </cfRule>
  </conditionalFormatting>
  <conditionalFormatting sqref="O32:S32">
    <cfRule type="expression" dxfId="464" priority="25">
      <formula>$L$32=$Q$1</formula>
    </cfRule>
  </conditionalFormatting>
  <conditionalFormatting sqref="O33:S33">
    <cfRule type="expression" dxfId="463" priority="24">
      <formula>$L$33=$Q$1</formula>
    </cfRule>
  </conditionalFormatting>
  <conditionalFormatting sqref="O34:S34">
    <cfRule type="expression" dxfId="462" priority="23">
      <formula>$L$34=$Q$1</formula>
    </cfRule>
  </conditionalFormatting>
  <conditionalFormatting sqref="O35:S35">
    <cfRule type="expression" dxfId="461" priority="22">
      <formula>$L$35=$Q$1</formula>
    </cfRule>
  </conditionalFormatting>
  <conditionalFormatting sqref="O36:S36">
    <cfRule type="expression" dxfId="460" priority="21">
      <formula>$L$36=$Q$1</formula>
    </cfRule>
  </conditionalFormatting>
  <conditionalFormatting sqref="O37:S37">
    <cfRule type="expression" dxfId="459" priority="20">
      <formula>$L$37=$Q$1</formula>
    </cfRule>
  </conditionalFormatting>
  <conditionalFormatting sqref="O38:S38">
    <cfRule type="expression" dxfId="458" priority="19">
      <formula>$L$38=$Q$1</formula>
    </cfRule>
  </conditionalFormatting>
  <conditionalFormatting sqref="O39:S39">
    <cfRule type="expression" dxfId="457" priority="18">
      <formula>$L$39=$Q$1</formula>
    </cfRule>
  </conditionalFormatting>
  <conditionalFormatting sqref="O40:S40">
    <cfRule type="expression" dxfId="456" priority="17">
      <formula>$L$40=$Q$1</formula>
    </cfRule>
  </conditionalFormatting>
  <conditionalFormatting sqref="O41:S41">
    <cfRule type="expression" dxfId="455" priority="16">
      <formula>$L$41=$Q$1</formula>
    </cfRule>
  </conditionalFormatting>
  <conditionalFormatting sqref="O42:S42">
    <cfRule type="expression" dxfId="454" priority="15">
      <formula>$L$42=$Q$1</formula>
    </cfRule>
  </conditionalFormatting>
  <conditionalFormatting sqref="O43:S43">
    <cfRule type="expression" dxfId="453" priority="14">
      <formula>$L$43=$Q$1</formula>
    </cfRule>
  </conditionalFormatting>
  <conditionalFormatting sqref="O44:S44">
    <cfRule type="expression" dxfId="452" priority="13">
      <formula>$L$44=$Q$1</formula>
    </cfRule>
  </conditionalFormatting>
  <conditionalFormatting sqref="O45:S45">
    <cfRule type="expression" dxfId="451" priority="12">
      <formula>$L$45=$Q$1</formula>
    </cfRule>
  </conditionalFormatting>
  <conditionalFormatting sqref="O46:S46">
    <cfRule type="expression" dxfId="450" priority="11">
      <formula>$L$46=$Q$1</formula>
    </cfRule>
  </conditionalFormatting>
  <conditionalFormatting sqref="O47:S47">
    <cfRule type="expression" dxfId="449" priority="10">
      <formula>$L$47=$Q$1</formula>
    </cfRule>
  </conditionalFormatting>
  <conditionalFormatting sqref="O48:S48">
    <cfRule type="expression" dxfId="448" priority="9">
      <formula>$L$48=$Q$1</formula>
    </cfRule>
  </conditionalFormatting>
  <conditionalFormatting sqref="O49:S49">
    <cfRule type="expression" dxfId="447" priority="8">
      <formula>$L$49=$Q$1</formula>
    </cfRule>
  </conditionalFormatting>
  <conditionalFormatting sqref="O50:S50">
    <cfRule type="expression" dxfId="446" priority="7">
      <formula>$L$50=$Q$1</formula>
    </cfRule>
  </conditionalFormatting>
  <conditionalFormatting sqref="O51:S51">
    <cfRule type="expression" dxfId="445" priority="6">
      <formula>$L$51=$Q$1</formula>
    </cfRule>
  </conditionalFormatting>
  <conditionalFormatting sqref="O52:S52">
    <cfRule type="expression" dxfId="444" priority="5">
      <formula>$L$52=$Q$1</formula>
    </cfRule>
  </conditionalFormatting>
  <conditionalFormatting sqref="O53:S53">
    <cfRule type="expression" dxfId="443" priority="4">
      <formula>$L$53=$Q$1</formula>
    </cfRule>
  </conditionalFormatting>
  <conditionalFormatting sqref="O54:S54">
    <cfRule type="expression" dxfId="442" priority="3">
      <formula>$L$54=$Q$1</formula>
    </cfRule>
  </conditionalFormatting>
  <conditionalFormatting sqref="O55:S55">
    <cfRule type="expression" dxfId="441" priority="2">
      <formula>$L$55=$Q$1</formula>
    </cfRule>
  </conditionalFormatting>
  <conditionalFormatting sqref="O56:S56">
    <cfRule type="expression" dxfId="440" priority="1">
      <formula>$L$56=$Q$1</formula>
    </cfRule>
  </conditionalFormatting>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79998168889431442"/>
  </sheetPr>
  <dimension ref="A5:Q127"/>
  <sheetViews>
    <sheetView showGridLines="0" zoomScale="85" zoomScaleNormal="85" zoomScalePageLayoutView="150" workbookViewId="0">
      <selection activeCell="A7" sqref="A7"/>
    </sheetView>
  </sheetViews>
  <sheetFormatPr baseColWidth="10" defaultColWidth="8.83203125" defaultRowHeight="15" x14ac:dyDescent="0.2"/>
  <cols>
    <col min="2" max="2" width="9.6640625" hidden="1" customWidth="1"/>
    <col min="3" max="3" width="11.83203125" customWidth="1"/>
    <col min="4" max="4" width="8" customWidth="1"/>
    <col min="5" max="6" width="12.5" customWidth="1"/>
    <col min="7" max="7" width="34.5" customWidth="1"/>
    <col min="8" max="8" width="1.1640625" style="3" customWidth="1"/>
    <col min="9" max="9" width="8" style="3" customWidth="1"/>
    <col min="10" max="10" width="11.5" style="3" hidden="1" customWidth="1"/>
    <col min="11" max="11" width="12.6640625" style="9" customWidth="1"/>
    <col min="12" max="12" width="9.6640625" customWidth="1"/>
    <col min="13" max="13" width="13.83203125" customWidth="1"/>
    <col min="14" max="14" width="17.5" customWidth="1"/>
    <col min="15" max="15" width="24.1640625" customWidth="1"/>
    <col min="16" max="16" width="7.6640625" customWidth="1"/>
    <col min="17" max="17" width="14.83203125" style="3" customWidth="1"/>
    <col min="18" max="18" width="11.5" customWidth="1"/>
    <col min="19" max="19" width="33.5" customWidth="1"/>
  </cols>
  <sheetData>
    <row r="5" spans="1:17" ht="16" thickBot="1" x14ac:dyDescent="0.25"/>
    <row r="6" spans="1:17" ht="71.25" customHeight="1" x14ac:dyDescent="0.2">
      <c r="A6" s="22" t="s">
        <v>99</v>
      </c>
      <c r="B6" s="10" t="s">
        <v>47</v>
      </c>
      <c r="C6" s="6" t="s">
        <v>48</v>
      </c>
      <c r="D6" s="6" t="s">
        <v>2</v>
      </c>
      <c r="E6" s="6" t="s">
        <v>87</v>
      </c>
      <c r="F6" s="6" t="s">
        <v>88</v>
      </c>
      <c r="G6" s="6" t="s">
        <v>25</v>
      </c>
      <c r="H6"/>
      <c r="I6" s="22" t="s">
        <v>100</v>
      </c>
      <c r="J6" s="13" t="s">
        <v>22</v>
      </c>
      <c r="K6" s="7" t="s">
        <v>49</v>
      </c>
      <c r="L6" s="7" t="s">
        <v>19</v>
      </c>
      <c r="M6" s="7" t="s">
        <v>89</v>
      </c>
      <c r="N6" s="7" t="s">
        <v>90</v>
      </c>
      <c r="O6" s="12" t="s">
        <v>34</v>
      </c>
      <c r="Q6"/>
    </row>
    <row r="7" spans="1:17" ht="54" customHeight="1" x14ac:dyDescent="0.2">
      <c r="A7" s="24"/>
      <c r="B7" s="16">
        <f>(A7*0.5)</f>
        <v>0</v>
      </c>
      <c r="C7" s="4">
        <f>MAX(0,ROUND(B7,0))</f>
        <v>0</v>
      </c>
      <c r="D7" s="4" t="str">
        <f t="shared" ref="D7:D38" si="0">VLOOKUP(C7,$B$60:$C$70, 2)</f>
        <v>L-</v>
      </c>
      <c r="E7" s="4">
        <f t="shared" ref="E7:E38" si="1">VLOOKUP(C7,$B$72:$C$82,2)</f>
        <v>3</v>
      </c>
      <c r="F7" s="4">
        <f>(E7*43.56)</f>
        <v>130.68</v>
      </c>
      <c r="G7" s="14" t="str">
        <f t="shared" ref="G7:G38" si="2">VLOOKUP(C7,$B$85:$C$93,2)</f>
        <v>P2O5 may be applied, plant response likely</v>
      </c>
      <c r="H7"/>
      <c r="I7" s="24"/>
      <c r="J7" s="16">
        <f>(I7*0.5)</f>
        <v>0</v>
      </c>
      <c r="K7" s="4">
        <f>MAX(0,ROUND(J7,0))</f>
        <v>0</v>
      </c>
      <c r="L7" s="4" t="str">
        <f t="shared" ref="L7:L38" si="3">VLOOKUP(K7,$B$96:$C$106, 2)</f>
        <v>L-</v>
      </c>
      <c r="M7" s="4">
        <f t="shared" ref="M7:M38" si="4">VLOOKUP(K7,$B$109:$C$119,2)</f>
        <v>3</v>
      </c>
      <c r="N7" s="4">
        <f>(M7*43.56)</f>
        <v>130.68</v>
      </c>
      <c r="O7" s="19" t="str">
        <f t="shared" ref="O7:O38" si="5">VLOOKUP(K7,$B$122:$C$127,2)</f>
        <v>K2O may be applied, plant response likely</v>
      </c>
      <c r="Q7"/>
    </row>
    <row r="8" spans="1:17" ht="54" customHeight="1" x14ac:dyDescent="0.2">
      <c r="A8" s="25"/>
      <c r="B8" s="17">
        <f t="shared" ref="B8:B56" si="6">(A8*0.5)</f>
        <v>0</v>
      </c>
      <c r="C8" s="11">
        <f t="shared" ref="C8:C56" si="7">MAX(0,ROUND(B8,0))</f>
        <v>0</v>
      </c>
      <c r="D8" s="11" t="str">
        <f t="shared" si="0"/>
        <v>L-</v>
      </c>
      <c r="E8" s="11">
        <f t="shared" si="1"/>
        <v>3</v>
      </c>
      <c r="F8" s="11">
        <f t="shared" ref="F8:F56" si="8">(E8*43.56)</f>
        <v>130.68</v>
      </c>
      <c r="G8" s="15" t="str">
        <f t="shared" si="2"/>
        <v>P2O5 may be applied, plant response likely</v>
      </c>
      <c r="H8"/>
      <c r="I8" s="26"/>
      <c r="J8" s="18">
        <f t="shared" ref="J8:J56" si="9">(I8*0.5)</f>
        <v>0</v>
      </c>
      <c r="K8" s="12">
        <f t="shared" ref="K8:K56" si="10">MAX(0,ROUND(J8,0))</f>
        <v>0</v>
      </c>
      <c r="L8" s="12" t="str">
        <f t="shared" si="3"/>
        <v>L-</v>
      </c>
      <c r="M8" s="12">
        <f t="shared" si="4"/>
        <v>3</v>
      </c>
      <c r="N8" s="12">
        <f t="shared" ref="N8:N56" si="11">(M8*43.56)</f>
        <v>130.68</v>
      </c>
      <c r="O8" s="20" t="str">
        <f t="shared" si="5"/>
        <v>K2O may be applied, plant response likely</v>
      </c>
      <c r="Q8"/>
    </row>
    <row r="9" spans="1:17" ht="54" customHeight="1" x14ac:dyDescent="0.2">
      <c r="A9" s="24"/>
      <c r="B9" s="16">
        <f t="shared" si="6"/>
        <v>0</v>
      </c>
      <c r="C9" s="4">
        <f t="shared" si="7"/>
        <v>0</v>
      </c>
      <c r="D9" s="4" t="str">
        <f t="shared" si="0"/>
        <v>L-</v>
      </c>
      <c r="E9" s="4">
        <f t="shared" si="1"/>
        <v>3</v>
      </c>
      <c r="F9" s="4">
        <f t="shared" si="8"/>
        <v>130.68</v>
      </c>
      <c r="G9" s="14" t="str">
        <f t="shared" si="2"/>
        <v>P2O5 may be applied, plant response likely</v>
      </c>
      <c r="H9"/>
      <c r="I9" s="24"/>
      <c r="J9" s="16">
        <f t="shared" si="9"/>
        <v>0</v>
      </c>
      <c r="K9" s="4">
        <f t="shared" si="10"/>
        <v>0</v>
      </c>
      <c r="L9" s="4" t="str">
        <f t="shared" si="3"/>
        <v>L-</v>
      </c>
      <c r="M9" s="4">
        <f t="shared" si="4"/>
        <v>3</v>
      </c>
      <c r="N9" s="4">
        <f t="shared" si="11"/>
        <v>130.68</v>
      </c>
      <c r="O9" s="19" t="str">
        <f t="shared" si="5"/>
        <v>K2O may be applied, plant response likely</v>
      </c>
      <c r="Q9"/>
    </row>
    <row r="10" spans="1:17" ht="54" customHeight="1" x14ac:dyDescent="0.2">
      <c r="A10" s="25"/>
      <c r="B10" s="17">
        <f t="shared" si="6"/>
        <v>0</v>
      </c>
      <c r="C10" s="11">
        <f t="shared" si="7"/>
        <v>0</v>
      </c>
      <c r="D10" s="11" t="str">
        <f t="shared" si="0"/>
        <v>L-</v>
      </c>
      <c r="E10" s="11">
        <f t="shared" si="1"/>
        <v>3</v>
      </c>
      <c r="F10" s="11">
        <f t="shared" si="8"/>
        <v>130.68</v>
      </c>
      <c r="G10" s="15" t="str">
        <f t="shared" si="2"/>
        <v>P2O5 may be applied, plant response likely</v>
      </c>
      <c r="H10"/>
      <c r="I10" s="26"/>
      <c r="J10" s="18">
        <f t="shared" si="9"/>
        <v>0</v>
      </c>
      <c r="K10" s="12">
        <f t="shared" si="10"/>
        <v>0</v>
      </c>
      <c r="L10" s="12" t="str">
        <f t="shared" si="3"/>
        <v>L-</v>
      </c>
      <c r="M10" s="12">
        <f t="shared" si="4"/>
        <v>3</v>
      </c>
      <c r="N10" s="12">
        <f t="shared" si="11"/>
        <v>130.68</v>
      </c>
      <c r="O10" s="20" t="str">
        <f t="shared" si="5"/>
        <v>K2O may be applied, plant response likely</v>
      </c>
      <c r="Q10"/>
    </row>
    <row r="11" spans="1:17" ht="54" customHeight="1" x14ac:dyDescent="0.2">
      <c r="A11" s="24"/>
      <c r="B11" s="16">
        <f t="shared" si="6"/>
        <v>0</v>
      </c>
      <c r="C11" s="4">
        <f t="shared" si="7"/>
        <v>0</v>
      </c>
      <c r="D11" s="4" t="str">
        <f t="shared" si="0"/>
        <v>L-</v>
      </c>
      <c r="E11" s="4">
        <f t="shared" si="1"/>
        <v>3</v>
      </c>
      <c r="F11" s="4">
        <f t="shared" si="8"/>
        <v>130.68</v>
      </c>
      <c r="G11" s="14" t="str">
        <f t="shared" si="2"/>
        <v>P2O5 may be applied, plant response likely</v>
      </c>
      <c r="H11"/>
      <c r="I11" s="24"/>
      <c r="J11" s="16">
        <f t="shared" si="9"/>
        <v>0</v>
      </c>
      <c r="K11" s="4">
        <f t="shared" si="10"/>
        <v>0</v>
      </c>
      <c r="L11" s="4" t="str">
        <f t="shared" si="3"/>
        <v>L-</v>
      </c>
      <c r="M11" s="4">
        <f t="shared" si="4"/>
        <v>3</v>
      </c>
      <c r="N11" s="4">
        <f t="shared" si="11"/>
        <v>130.68</v>
      </c>
      <c r="O11" s="19" t="str">
        <f t="shared" si="5"/>
        <v>K2O may be applied, plant response likely</v>
      </c>
      <c r="Q11"/>
    </row>
    <row r="12" spans="1:17" ht="54" customHeight="1" x14ac:dyDescent="0.2">
      <c r="A12" s="25"/>
      <c r="B12" s="17">
        <f t="shared" si="6"/>
        <v>0</v>
      </c>
      <c r="C12" s="11">
        <f t="shared" si="7"/>
        <v>0</v>
      </c>
      <c r="D12" s="11" t="str">
        <f t="shared" si="0"/>
        <v>L-</v>
      </c>
      <c r="E12" s="11">
        <f t="shared" si="1"/>
        <v>3</v>
      </c>
      <c r="F12" s="11">
        <f t="shared" si="8"/>
        <v>130.68</v>
      </c>
      <c r="G12" s="15" t="str">
        <f t="shared" si="2"/>
        <v>P2O5 may be applied, plant response likely</v>
      </c>
      <c r="H12"/>
      <c r="I12" s="26"/>
      <c r="J12" s="18">
        <f t="shared" si="9"/>
        <v>0</v>
      </c>
      <c r="K12" s="12">
        <f t="shared" si="10"/>
        <v>0</v>
      </c>
      <c r="L12" s="12" t="str">
        <f t="shared" si="3"/>
        <v>L-</v>
      </c>
      <c r="M12" s="12">
        <f t="shared" si="4"/>
        <v>3</v>
      </c>
      <c r="N12" s="12">
        <f t="shared" si="11"/>
        <v>130.68</v>
      </c>
      <c r="O12" s="20" t="str">
        <f t="shared" si="5"/>
        <v>K2O may be applied, plant response likely</v>
      </c>
      <c r="Q12"/>
    </row>
    <row r="13" spans="1:17" ht="54" customHeight="1" x14ac:dyDescent="0.2">
      <c r="A13" s="24"/>
      <c r="B13" s="16">
        <f t="shared" si="6"/>
        <v>0</v>
      </c>
      <c r="C13" s="4">
        <f t="shared" si="7"/>
        <v>0</v>
      </c>
      <c r="D13" s="4" t="str">
        <f t="shared" si="0"/>
        <v>L-</v>
      </c>
      <c r="E13" s="4">
        <f t="shared" si="1"/>
        <v>3</v>
      </c>
      <c r="F13" s="4">
        <f t="shared" si="8"/>
        <v>130.68</v>
      </c>
      <c r="G13" s="14" t="str">
        <f t="shared" si="2"/>
        <v>P2O5 may be applied, plant response likely</v>
      </c>
      <c r="H13"/>
      <c r="I13" s="24"/>
      <c r="J13" s="16">
        <f t="shared" si="9"/>
        <v>0</v>
      </c>
      <c r="K13" s="4">
        <f t="shared" si="10"/>
        <v>0</v>
      </c>
      <c r="L13" s="4" t="str">
        <f t="shared" si="3"/>
        <v>L-</v>
      </c>
      <c r="M13" s="4">
        <f t="shared" si="4"/>
        <v>3</v>
      </c>
      <c r="N13" s="4">
        <f t="shared" si="11"/>
        <v>130.68</v>
      </c>
      <c r="O13" s="19" t="str">
        <f t="shared" si="5"/>
        <v>K2O may be applied, plant response likely</v>
      </c>
      <c r="Q13"/>
    </row>
    <row r="14" spans="1:17" ht="54" customHeight="1" x14ac:dyDescent="0.2">
      <c r="A14" s="25"/>
      <c r="B14" s="17">
        <f t="shared" si="6"/>
        <v>0</v>
      </c>
      <c r="C14" s="11">
        <f t="shared" si="7"/>
        <v>0</v>
      </c>
      <c r="D14" s="11" t="str">
        <f t="shared" si="0"/>
        <v>L-</v>
      </c>
      <c r="E14" s="11">
        <f t="shared" si="1"/>
        <v>3</v>
      </c>
      <c r="F14" s="11">
        <f t="shared" si="8"/>
        <v>130.68</v>
      </c>
      <c r="G14" s="15" t="str">
        <f t="shared" si="2"/>
        <v>P2O5 may be applied, plant response likely</v>
      </c>
      <c r="H14"/>
      <c r="I14" s="26"/>
      <c r="J14" s="18">
        <f t="shared" si="9"/>
        <v>0</v>
      </c>
      <c r="K14" s="12">
        <f t="shared" si="10"/>
        <v>0</v>
      </c>
      <c r="L14" s="12" t="str">
        <f t="shared" si="3"/>
        <v>L-</v>
      </c>
      <c r="M14" s="12">
        <f t="shared" si="4"/>
        <v>3</v>
      </c>
      <c r="N14" s="12">
        <f t="shared" si="11"/>
        <v>130.68</v>
      </c>
      <c r="O14" s="20" t="str">
        <f t="shared" si="5"/>
        <v>K2O may be applied, plant response likely</v>
      </c>
      <c r="Q14"/>
    </row>
    <row r="15" spans="1:17" ht="54" customHeight="1" x14ac:dyDescent="0.2">
      <c r="A15" s="24"/>
      <c r="B15" s="16">
        <f t="shared" si="6"/>
        <v>0</v>
      </c>
      <c r="C15" s="4">
        <f t="shared" si="7"/>
        <v>0</v>
      </c>
      <c r="D15" s="4" t="str">
        <f t="shared" si="0"/>
        <v>L-</v>
      </c>
      <c r="E15" s="4">
        <f t="shared" si="1"/>
        <v>3</v>
      </c>
      <c r="F15" s="4">
        <f t="shared" si="8"/>
        <v>130.68</v>
      </c>
      <c r="G15" s="14" t="str">
        <f t="shared" si="2"/>
        <v>P2O5 may be applied, plant response likely</v>
      </c>
      <c r="H15"/>
      <c r="I15" s="24"/>
      <c r="J15" s="16">
        <f t="shared" si="9"/>
        <v>0</v>
      </c>
      <c r="K15" s="4">
        <f t="shared" si="10"/>
        <v>0</v>
      </c>
      <c r="L15" s="4" t="str">
        <f t="shared" si="3"/>
        <v>L-</v>
      </c>
      <c r="M15" s="4">
        <f t="shared" si="4"/>
        <v>3</v>
      </c>
      <c r="N15" s="4">
        <f t="shared" si="11"/>
        <v>130.68</v>
      </c>
      <c r="O15" s="19" t="str">
        <f t="shared" si="5"/>
        <v>K2O may be applied, plant response likely</v>
      </c>
      <c r="Q15"/>
    </row>
    <row r="16" spans="1:17" ht="54" customHeight="1" x14ac:dyDescent="0.2">
      <c r="A16" s="25"/>
      <c r="B16" s="17">
        <f t="shared" si="6"/>
        <v>0</v>
      </c>
      <c r="C16" s="11">
        <f t="shared" si="7"/>
        <v>0</v>
      </c>
      <c r="D16" s="11" t="str">
        <f t="shared" si="0"/>
        <v>L-</v>
      </c>
      <c r="E16" s="11">
        <f t="shared" si="1"/>
        <v>3</v>
      </c>
      <c r="F16" s="11">
        <f t="shared" si="8"/>
        <v>130.68</v>
      </c>
      <c r="G16" s="15" t="str">
        <f t="shared" si="2"/>
        <v>P2O5 may be applied, plant response likely</v>
      </c>
      <c r="H16"/>
      <c r="I16" s="26"/>
      <c r="J16" s="18">
        <f t="shared" si="9"/>
        <v>0</v>
      </c>
      <c r="K16" s="12">
        <f t="shared" si="10"/>
        <v>0</v>
      </c>
      <c r="L16" s="12" t="str">
        <f t="shared" si="3"/>
        <v>L-</v>
      </c>
      <c r="M16" s="12">
        <f t="shared" si="4"/>
        <v>3</v>
      </c>
      <c r="N16" s="12">
        <f t="shared" si="11"/>
        <v>130.68</v>
      </c>
      <c r="O16" s="20" t="str">
        <f t="shared" si="5"/>
        <v>K2O may be applied, plant response likely</v>
      </c>
      <c r="Q16"/>
    </row>
    <row r="17" spans="1:17" ht="54" customHeight="1" x14ac:dyDescent="0.2">
      <c r="A17" s="24"/>
      <c r="B17" s="16">
        <f t="shared" si="6"/>
        <v>0</v>
      </c>
      <c r="C17" s="4">
        <f t="shared" si="7"/>
        <v>0</v>
      </c>
      <c r="D17" s="4" t="str">
        <f t="shared" si="0"/>
        <v>L-</v>
      </c>
      <c r="E17" s="4">
        <f t="shared" si="1"/>
        <v>3</v>
      </c>
      <c r="F17" s="4">
        <f t="shared" si="8"/>
        <v>130.68</v>
      </c>
      <c r="G17" s="14" t="str">
        <f t="shared" si="2"/>
        <v>P2O5 may be applied, plant response likely</v>
      </c>
      <c r="H17"/>
      <c r="I17" s="24"/>
      <c r="J17" s="16">
        <f t="shared" si="9"/>
        <v>0</v>
      </c>
      <c r="K17" s="4">
        <f t="shared" si="10"/>
        <v>0</v>
      </c>
      <c r="L17" s="4" t="str">
        <f t="shared" si="3"/>
        <v>L-</v>
      </c>
      <c r="M17" s="4">
        <f t="shared" si="4"/>
        <v>3</v>
      </c>
      <c r="N17" s="4">
        <f t="shared" si="11"/>
        <v>130.68</v>
      </c>
      <c r="O17" s="19" t="str">
        <f t="shared" si="5"/>
        <v>K2O may be applied, plant response likely</v>
      </c>
      <c r="Q17"/>
    </row>
    <row r="18" spans="1:17" ht="54" customHeight="1" x14ac:dyDescent="0.2">
      <c r="A18" s="25"/>
      <c r="B18" s="17">
        <f t="shared" si="6"/>
        <v>0</v>
      </c>
      <c r="C18" s="11">
        <f t="shared" si="7"/>
        <v>0</v>
      </c>
      <c r="D18" s="11" t="str">
        <f t="shared" si="0"/>
        <v>L-</v>
      </c>
      <c r="E18" s="11">
        <f t="shared" si="1"/>
        <v>3</v>
      </c>
      <c r="F18" s="11">
        <f t="shared" si="8"/>
        <v>130.68</v>
      </c>
      <c r="G18" s="15" t="str">
        <f t="shared" si="2"/>
        <v>P2O5 may be applied, plant response likely</v>
      </c>
      <c r="H18"/>
      <c r="I18" s="26"/>
      <c r="J18" s="18">
        <f t="shared" si="9"/>
        <v>0</v>
      </c>
      <c r="K18" s="12">
        <f t="shared" si="10"/>
        <v>0</v>
      </c>
      <c r="L18" s="12" t="str">
        <f t="shared" si="3"/>
        <v>L-</v>
      </c>
      <c r="M18" s="12">
        <f t="shared" si="4"/>
        <v>3</v>
      </c>
      <c r="N18" s="12">
        <f t="shared" si="11"/>
        <v>130.68</v>
      </c>
      <c r="O18" s="20" t="str">
        <f t="shared" si="5"/>
        <v>K2O may be applied, plant response likely</v>
      </c>
      <c r="Q18"/>
    </row>
    <row r="19" spans="1:17" ht="54" customHeight="1" x14ac:dyDescent="0.2">
      <c r="A19" s="24"/>
      <c r="B19" s="16">
        <f t="shared" si="6"/>
        <v>0</v>
      </c>
      <c r="C19" s="4">
        <f t="shared" si="7"/>
        <v>0</v>
      </c>
      <c r="D19" s="4" t="str">
        <f t="shared" si="0"/>
        <v>L-</v>
      </c>
      <c r="E19" s="4">
        <f t="shared" si="1"/>
        <v>3</v>
      </c>
      <c r="F19" s="4">
        <f t="shared" si="8"/>
        <v>130.68</v>
      </c>
      <c r="G19" s="14" t="str">
        <f t="shared" si="2"/>
        <v>P2O5 may be applied, plant response likely</v>
      </c>
      <c r="H19"/>
      <c r="I19" s="24"/>
      <c r="J19" s="16">
        <f t="shared" si="9"/>
        <v>0</v>
      </c>
      <c r="K19" s="4">
        <f t="shared" si="10"/>
        <v>0</v>
      </c>
      <c r="L19" s="4" t="str">
        <f t="shared" si="3"/>
        <v>L-</v>
      </c>
      <c r="M19" s="4">
        <f t="shared" si="4"/>
        <v>3</v>
      </c>
      <c r="N19" s="4">
        <f t="shared" si="11"/>
        <v>130.68</v>
      </c>
      <c r="O19" s="19" t="str">
        <f t="shared" si="5"/>
        <v>K2O may be applied, plant response likely</v>
      </c>
      <c r="Q19"/>
    </row>
    <row r="20" spans="1:17" ht="54" customHeight="1" x14ac:dyDescent="0.2">
      <c r="A20" s="25"/>
      <c r="B20" s="17">
        <f t="shared" si="6"/>
        <v>0</v>
      </c>
      <c r="C20" s="11">
        <f t="shared" si="7"/>
        <v>0</v>
      </c>
      <c r="D20" s="11" t="str">
        <f t="shared" si="0"/>
        <v>L-</v>
      </c>
      <c r="E20" s="11">
        <f t="shared" si="1"/>
        <v>3</v>
      </c>
      <c r="F20" s="11">
        <f t="shared" si="8"/>
        <v>130.68</v>
      </c>
      <c r="G20" s="15" t="str">
        <f t="shared" si="2"/>
        <v>P2O5 may be applied, plant response likely</v>
      </c>
      <c r="H20"/>
      <c r="I20" s="26"/>
      <c r="J20" s="18">
        <f t="shared" si="9"/>
        <v>0</v>
      </c>
      <c r="K20" s="12">
        <f t="shared" si="10"/>
        <v>0</v>
      </c>
      <c r="L20" s="12" t="str">
        <f t="shared" si="3"/>
        <v>L-</v>
      </c>
      <c r="M20" s="12">
        <f t="shared" si="4"/>
        <v>3</v>
      </c>
      <c r="N20" s="12">
        <f t="shared" si="11"/>
        <v>130.68</v>
      </c>
      <c r="O20" s="20" t="str">
        <f t="shared" si="5"/>
        <v>K2O may be applied, plant response likely</v>
      </c>
      <c r="Q20"/>
    </row>
    <row r="21" spans="1:17" ht="54" customHeight="1" x14ac:dyDescent="0.2">
      <c r="A21" s="24"/>
      <c r="B21" s="16">
        <f t="shared" si="6"/>
        <v>0</v>
      </c>
      <c r="C21" s="4">
        <f t="shared" si="7"/>
        <v>0</v>
      </c>
      <c r="D21" s="4" t="str">
        <f t="shared" si="0"/>
        <v>L-</v>
      </c>
      <c r="E21" s="4">
        <f t="shared" si="1"/>
        <v>3</v>
      </c>
      <c r="F21" s="4">
        <f t="shared" si="8"/>
        <v>130.68</v>
      </c>
      <c r="G21" s="14" t="str">
        <f t="shared" si="2"/>
        <v>P2O5 may be applied, plant response likely</v>
      </c>
      <c r="H21"/>
      <c r="I21" s="24"/>
      <c r="J21" s="16">
        <f t="shared" si="9"/>
        <v>0</v>
      </c>
      <c r="K21" s="4">
        <f t="shared" si="10"/>
        <v>0</v>
      </c>
      <c r="L21" s="4" t="str">
        <f t="shared" si="3"/>
        <v>L-</v>
      </c>
      <c r="M21" s="4">
        <f t="shared" si="4"/>
        <v>3</v>
      </c>
      <c r="N21" s="4">
        <f t="shared" si="11"/>
        <v>130.68</v>
      </c>
      <c r="O21" s="19" t="str">
        <f t="shared" si="5"/>
        <v>K2O may be applied, plant response likely</v>
      </c>
      <c r="Q21"/>
    </row>
    <row r="22" spans="1:17" ht="54" customHeight="1" x14ac:dyDescent="0.2">
      <c r="A22" s="25"/>
      <c r="B22" s="17">
        <f t="shared" si="6"/>
        <v>0</v>
      </c>
      <c r="C22" s="11">
        <f t="shared" si="7"/>
        <v>0</v>
      </c>
      <c r="D22" s="11" t="str">
        <f t="shared" si="0"/>
        <v>L-</v>
      </c>
      <c r="E22" s="11">
        <f t="shared" si="1"/>
        <v>3</v>
      </c>
      <c r="F22" s="11">
        <f t="shared" si="8"/>
        <v>130.68</v>
      </c>
      <c r="G22" s="15" t="str">
        <f t="shared" si="2"/>
        <v>P2O5 may be applied, plant response likely</v>
      </c>
      <c r="H22"/>
      <c r="I22" s="26"/>
      <c r="J22" s="18">
        <f t="shared" si="9"/>
        <v>0</v>
      </c>
      <c r="K22" s="12">
        <f t="shared" si="10"/>
        <v>0</v>
      </c>
      <c r="L22" s="12" t="str">
        <f t="shared" si="3"/>
        <v>L-</v>
      </c>
      <c r="M22" s="12">
        <f t="shared" si="4"/>
        <v>3</v>
      </c>
      <c r="N22" s="12">
        <f t="shared" si="11"/>
        <v>130.68</v>
      </c>
      <c r="O22" s="20" t="str">
        <f t="shared" si="5"/>
        <v>K2O may be applied, plant response likely</v>
      </c>
      <c r="Q22"/>
    </row>
    <row r="23" spans="1:17" ht="54" customHeight="1" x14ac:dyDescent="0.2">
      <c r="A23" s="24"/>
      <c r="B23" s="16">
        <f t="shared" si="6"/>
        <v>0</v>
      </c>
      <c r="C23" s="4">
        <f t="shared" si="7"/>
        <v>0</v>
      </c>
      <c r="D23" s="4" t="str">
        <f t="shared" si="0"/>
        <v>L-</v>
      </c>
      <c r="E23" s="4">
        <f t="shared" si="1"/>
        <v>3</v>
      </c>
      <c r="F23" s="4">
        <f t="shared" si="8"/>
        <v>130.68</v>
      </c>
      <c r="G23" s="14" t="str">
        <f t="shared" si="2"/>
        <v>P2O5 may be applied, plant response likely</v>
      </c>
      <c r="H23"/>
      <c r="I23" s="24"/>
      <c r="J23" s="16">
        <f t="shared" si="9"/>
        <v>0</v>
      </c>
      <c r="K23" s="4">
        <f t="shared" si="10"/>
        <v>0</v>
      </c>
      <c r="L23" s="4" t="str">
        <f t="shared" si="3"/>
        <v>L-</v>
      </c>
      <c r="M23" s="4">
        <f t="shared" si="4"/>
        <v>3</v>
      </c>
      <c r="N23" s="4">
        <f t="shared" si="11"/>
        <v>130.68</v>
      </c>
      <c r="O23" s="19" t="str">
        <f t="shared" si="5"/>
        <v>K2O may be applied, plant response likely</v>
      </c>
      <c r="Q23"/>
    </row>
    <row r="24" spans="1:17" ht="54" customHeight="1" x14ac:dyDescent="0.2">
      <c r="A24" s="25"/>
      <c r="B24" s="17">
        <f t="shared" si="6"/>
        <v>0</v>
      </c>
      <c r="C24" s="11">
        <f t="shared" si="7"/>
        <v>0</v>
      </c>
      <c r="D24" s="11" t="str">
        <f t="shared" si="0"/>
        <v>L-</v>
      </c>
      <c r="E24" s="11">
        <f t="shared" si="1"/>
        <v>3</v>
      </c>
      <c r="F24" s="11">
        <f t="shared" si="8"/>
        <v>130.68</v>
      </c>
      <c r="G24" s="15" t="str">
        <f t="shared" si="2"/>
        <v>P2O5 may be applied, plant response likely</v>
      </c>
      <c r="H24"/>
      <c r="I24" s="26"/>
      <c r="J24" s="18">
        <f t="shared" si="9"/>
        <v>0</v>
      </c>
      <c r="K24" s="12">
        <f t="shared" si="10"/>
        <v>0</v>
      </c>
      <c r="L24" s="12" t="str">
        <f t="shared" si="3"/>
        <v>L-</v>
      </c>
      <c r="M24" s="12">
        <f t="shared" si="4"/>
        <v>3</v>
      </c>
      <c r="N24" s="12">
        <f t="shared" si="11"/>
        <v>130.68</v>
      </c>
      <c r="O24" s="20" t="str">
        <f t="shared" si="5"/>
        <v>K2O may be applied, plant response likely</v>
      </c>
      <c r="Q24"/>
    </row>
    <row r="25" spans="1:17" ht="54" customHeight="1" x14ac:dyDescent="0.2">
      <c r="A25" s="24"/>
      <c r="B25" s="16">
        <f t="shared" si="6"/>
        <v>0</v>
      </c>
      <c r="C25" s="4">
        <f t="shared" si="7"/>
        <v>0</v>
      </c>
      <c r="D25" s="4" t="str">
        <f t="shared" si="0"/>
        <v>L-</v>
      </c>
      <c r="E25" s="4">
        <f t="shared" si="1"/>
        <v>3</v>
      </c>
      <c r="F25" s="4">
        <f t="shared" si="8"/>
        <v>130.68</v>
      </c>
      <c r="G25" s="14" t="str">
        <f t="shared" si="2"/>
        <v>P2O5 may be applied, plant response likely</v>
      </c>
      <c r="H25"/>
      <c r="I25" s="24"/>
      <c r="J25" s="16">
        <f t="shared" si="9"/>
        <v>0</v>
      </c>
      <c r="K25" s="4">
        <f t="shared" si="10"/>
        <v>0</v>
      </c>
      <c r="L25" s="4" t="str">
        <f t="shared" si="3"/>
        <v>L-</v>
      </c>
      <c r="M25" s="4">
        <f t="shared" si="4"/>
        <v>3</v>
      </c>
      <c r="N25" s="4">
        <f t="shared" si="11"/>
        <v>130.68</v>
      </c>
      <c r="O25" s="19" t="str">
        <f t="shared" si="5"/>
        <v>K2O may be applied, plant response likely</v>
      </c>
      <c r="Q25"/>
    </row>
    <row r="26" spans="1:17" ht="54" customHeight="1" x14ac:dyDescent="0.2">
      <c r="A26" s="25"/>
      <c r="B26" s="17">
        <f t="shared" si="6"/>
        <v>0</v>
      </c>
      <c r="C26" s="11">
        <f t="shared" si="7"/>
        <v>0</v>
      </c>
      <c r="D26" s="11" t="str">
        <f t="shared" si="0"/>
        <v>L-</v>
      </c>
      <c r="E26" s="11">
        <f t="shared" si="1"/>
        <v>3</v>
      </c>
      <c r="F26" s="11">
        <f t="shared" si="8"/>
        <v>130.68</v>
      </c>
      <c r="G26" s="15" t="str">
        <f t="shared" si="2"/>
        <v>P2O5 may be applied, plant response likely</v>
      </c>
      <c r="H26"/>
      <c r="I26" s="26"/>
      <c r="J26" s="18">
        <f t="shared" si="9"/>
        <v>0</v>
      </c>
      <c r="K26" s="12">
        <f t="shared" si="10"/>
        <v>0</v>
      </c>
      <c r="L26" s="12" t="str">
        <f t="shared" si="3"/>
        <v>L-</v>
      </c>
      <c r="M26" s="12">
        <f t="shared" si="4"/>
        <v>3</v>
      </c>
      <c r="N26" s="12">
        <f t="shared" si="11"/>
        <v>130.68</v>
      </c>
      <c r="O26" s="20" t="str">
        <f t="shared" si="5"/>
        <v>K2O may be applied, plant response likely</v>
      </c>
      <c r="Q26"/>
    </row>
    <row r="27" spans="1:17" ht="54" customHeight="1" x14ac:dyDescent="0.2">
      <c r="A27" s="24"/>
      <c r="B27" s="16">
        <f t="shared" si="6"/>
        <v>0</v>
      </c>
      <c r="C27" s="4">
        <f t="shared" si="7"/>
        <v>0</v>
      </c>
      <c r="D27" s="4" t="str">
        <f t="shared" si="0"/>
        <v>L-</v>
      </c>
      <c r="E27" s="4">
        <f t="shared" si="1"/>
        <v>3</v>
      </c>
      <c r="F27" s="4">
        <f t="shared" si="8"/>
        <v>130.68</v>
      </c>
      <c r="G27" s="14" t="str">
        <f t="shared" si="2"/>
        <v>P2O5 may be applied, plant response likely</v>
      </c>
      <c r="H27"/>
      <c r="I27" s="24"/>
      <c r="J27" s="16">
        <f t="shared" si="9"/>
        <v>0</v>
      </c>
      <c r="K27" s="4">
        <f t="shared" si="10"/>
        <v>0</v>
      </c>
      <c r="L27" s="4" t="str">
        <f t="shared" si="3"/>
        <v>L-</v>
      </c>
      <c r="M27" s="4">
        <f t="shared" si="4"/>
        <v>3</v>
      </c>
      <c r="N27" s="4">
        <f t="shared" si="11"/>
        <v>130.68</v>
      </c>
      <c r="O27" s="19" t="str">
        <f t="shared" si="5"/>
        <v>K2O may be applied, plant response likely</v>
      </c>
      <c r="Q27"/>
    </row>
    <row r="28" spans="1:17" ht="54" customHeight="1" x14ac:dyDescent="0.2">
      <c r="A28" s="25"/>
      <c r="B28" s="17">
        <f t="shared" si="6"/>
        <v>0</v>
      </c>
      <c r="C28" s="11">
        <f t="shared" si="7"/>
        <v>0</v>
      </c>
      <c r="D28" s="11" t="str">
        <f t="shared" si="0"/>
        <v>L-</v>
      </c>
      <c r="E28" s="11">
        <f t="shared" si="1"/>
        <v>3</v>
      </c>
      <c r="F28" s="11">
        <f t="shared" si="8"/>
        <v>130.68</v>
      </c>
      <c r="G28" s="15" t="str">
        <f t="shared" si="2"/>
        <v>P2O5 may be applied, plant response likely</v>
      </c>
      <c r="H28"/>
      <c r="I28" s="26"/>
      <c r="J28" s="18">
        <f t="shared" si="9"/>
        <v>0</v>
      </c>
      <c r="K28" s="12">
        <f t="shared" si="10"/>
        <v>0</v>
      </c>
      <c r="L28" s="12" t="str">
        <f t="shared" si="3"/>
        <v>L-</v>
      </c>
      <c r="M28" s="12">
        <f t="shared" si="4"/>
        <v>3</v>
      </c>
      <c r="N28" s="12">
        <f t="shared" si="11"/>
        <v>130.68</v>
      </c>
      <c r="O28" s="20" t="str">
        <f t="shared" si="5"/>
        <v>K2O may be applied, plant response likely</v>
      </c>
      <c r="Q28"/>
    </row>
    <row r="29" spans="1:17" ht="54" customHeight="1" x14ac:dyDescent="0.2">
      <c r="A29" s="24"/>
      <c r="B29" s="16">
        <f t="shared" si="6"/>
        <v>0</v>
      </c>
      <c r="C29" s="4">
        <f t="shared" si="7"/>
        <v>0</v>
      </c>
      <c r="D29" s="4" t="str">
        <f t="shared" si="0"/>
        <v>L-</v>
      </c>
      <c r="E29" s="4">
        <f t="shared" si="1"/>
        <v>3</v>
      </c>
      <c r="F29" s="4">
        <f t="shared" si="8"/>
        <v>130.68</v>
      </c>
      <c r="G29" s="14" t="str">
        <f t="shared" si="2"/>
        <v>P2O5 may be applied, plant response likely</v>
      </c>
      <c r="H29"/>
      <c r="I29" s="24"/>
      <c r="J29" s="16">
        <f t="shared" si="9"/>
        <v>0</v>
      </c>
      <c r="K29" s="4">
        <f t="shared" si="10"/>
        <v>0</v>
      </c>
      <c r="L29" s="4" t="str">
        <f t="shared" si="3"/>
        <v>L-</v>
      </c>
      <c r="M29" s="4">
        <f t="shared" si="4"/>
        <v>3</v>
      </c>
      <c r="N29" s="4">
        <f t="shared" si="11"/>
        <v>130.68</v>
      </c>
      <c r="O29" s="19" t="str">
        <f t="shared" si="5"/>
        <v>K2O may be applied, plant response likely</v>
      </c>
      <c r="Q29"/>
    </row>
    <row r="30" spans="1:17" ht="54" customHeight="1" x14ac:dyDescent="0.2">
      <c r="A30" s="25"/>
      <c r="B30" s="17">
        <f t="shared" si="6"/>
        <v>0</v>
      </c>
      <c r="C30" s="11">
        <f t="shared" si="7"/>
        <v>0</v>
      </c>
      <c r="D30" s="11" t="str">
        <f t="shared" si="0"/>
        <v>L-</v>
      </c>
      <c r="E30" s="11">
        <f t="shared" si="1"/>
        <v>3</v>
      </c>
      <c r="F30" s="11">
        <f t="shared" si="8"/>
        <v>130.68</v>
      </c>
      <c r="G30" s="15" t="str">
        <f t="shared" si="2"/>
        <v>P2O5 may be applied, plant response likely</v>
      </c>
      <c r="H30"/>
      <c r="I30" s="26"/>
      <c r="J30" s="18">
        <f t="shared" si="9"/>
        <v>0</v>
      </c>
      <c r="K30" s="12">
        <f t="shared" si="10"/>
        <v>0</v>
      </c>
      <c r="L30" s="12" t="str">
        <f t="shared" si="3"/>
        <v>L-</v>
      </c>
      <c r="M30" s="12">
        <f t="shared" si="4"/>
        <v>3</v>
      </c>
      <c r="N30" s="12">
        <f t="shared" si="11"/>
        <v>130.68</v>
      </c>
      <c r="O30" s="20" t="str">
        <f t="shared" si="5"/>
        <v>K2O may be applied, plant response likely</v>
      </c>
      <c r="Q30"/>
    </row>
    <row r="31" spans="1:17" ht="54" customHeight="1" x14ac:dyDescent="0.2">
      <c r="A31" s="24"/>
      <c r="B31" s="16">
        <f t="shared" si="6"/>
        <v>0</v>
      </c>
      <c r="C31" s="4">
        <f t="shared" si="7"/>
        <v>0</v>
      </c>
      <c r="D31" s="4" t="str">
        <f t="shared" si="0"/>
        <v>L-</v>
      </c>
      <c r="E31" s="4">
        <f t="shared" si="1"/>
        <v>3</v>
      </c>
      <c r="F31" s="4">
        <f t="shared" si="8"/>
        <v>130.68</v>
      </c>
      <c r="G31" s="14" t="str">
        <f t="shared" si="2"/>
        <v>P2O5 may be applied, plant response likely</v>
      </c>
      <c r="H31"/>
      <c r="I31" s="24"/>
      <c r="J31" s="16">
        <f t="shared" si="9"/>
        <v>0</v>
      </c>
      <c r="K31" s="4">
        <f t="shared" si="10"/>
        <v>0</v>
      </c>
      <c r="L31" s="4" t="str">
        <f t="shared" si="3"/>
        <v>L-</v>
      </c>
      <c r="M31" s="4">
        <f t="shared" si="4"/>
        <v>3</v>
      </c>
      <c r="N31" s="4">
        <f t="shared" si="11"/>
        <v>130.68</v>
      </c>
      <c r="O31" s="19" t="str">
        <f t="shared" si="5"/>
        <v>K2O may be applied, plant response likely</v>
      </c>
      <c r="Q31"/>
    </row>
    <row r="32" spans="1:17" ht="54" customHeight="1" x14ac:dyDescent="0.2">
      <c r="A32" s="25"/>
      <c r="B32" s="17">
        <f t="shared" si="6"/>
        <v>0</v>
      </c>
      <c r="C32" s="11">
        <f t="shared" si="7"/>
        <v>0</v>
      </c>
      <c r="D32" s="11" t="str">
        <f t="shared" si="0"/>
        <v>L-</v>
      </c>
      <c r="E32" s="11">
        <f t="shared" si="1"/>
        <v>3</v>
      </c>
      <c r="F32" s="11">
        <f t="shared" si="8"/>
        <v>130.68</v>
      </c>
      <c r="G32" s="15" t="str">
        <f t="shared" si="2"/>
        <v>P2O5 may be applied, plant response likely</v>
      </c>
      <c r="H32"/>
      <c r="I32" s="26"/>
      <c r="J32" s="18">
        <f t="shared" si="9"/>
        <v>0</v>
      </c>
      <c r="K32" s="12">
        <f t="shared" si="10"/>
        <v>0</v>
      </c>
      <c r="L32" s="12" t="str">
        <f t="shared" si="3"/>
        <v>L-</v>
      </c>
      <c r="M32" s="12">
        <f t="shared" si="4"/>
        <v>3</v>
      </c>
      <c r="N32" s="12">
        <f t="shared" si="11"/>
        <v>130.68</v>
      </c>
      <c r="O32" s="20" t="str">
        <f t="shared" si="5"/>
        <v>K2O may be applied, plant response likely</v>
      </c>
      <c r="Q32"/>
    </row>
    <row r="33" spans="1:17" ht="54" customHeight="1" x14ac:dyDescent="0.2">
      <c r="A33" s="24"/>
      <c r="B33" s="16">
        <f t="shared" si="6"/>
        <v>0</v>
      </c>
      <c r="C33" s="4">
        <f t="shared" si="7"/>
        <v>0</v>
      </c>
      <c r="D33" s="4" t="str">
        <f t="shared" si="0"/>
        <v>L-</v>
      </c>
      <c r="E33" s="4">
        <f t="shared" si="1"/>
        <v>3</v>
      </c>
      <c r="F33" s="4">
        <f t="shared" si="8"/>
        <v>130.68</v>
      </c>
      <c r="G33" s="14" t="str">
        <f t="shared" si="2"/>
        <v>P2O5 may be applied, plant response likely</v>
      </c>
      <c r="H33"/>
      <c r="I33" s="24"/>
      <c r="J33" s="16">
        <f t="shared" si="9"/>
        <v>0</v>
      </c>
      <c r="K33" s="4">
        <f t="shared" si="10"/>
        <v>0</v>
      </c>
      <c r="L33" s="4" t="str">
        <f t="shared" si="3"/>
        <v>L-</v>
      </c>
      <c r="M33" s="4">
        <f t="shared" si="4"/>
        <v>3</v>
      </c>
      <c r="N33" s="4">
        <f t="shared" si="11"/>
        <v>130.68</v>
      </c>
      <c r="O33" s="19" t="str">
        <f t="shared" si="5"/>
        <v>K2O may be applied, plant response likely</v>
      </c>
      <c r="Q33"/>
    </row>
    <row r="34" spans="1:17" ht="54" customHeight="1" x14ac:dyDescent="0.2">
      <c r="A34" s="25"/>
      <c r="B34" s="17">
        <f t="shared" si="6"/>
        <v>0</v>
      </c>
      <c r="C34" s="11">
        <f t="shared" si="7"/>
        <v>0</v>
      </c>
      <c r="D34" s="11" t="str">
        <f t="shared" si="0"/>
        <v>L-</v>
      </c>
      <c r="E34" s="11">
        <f t="shared" si="1"/>
        <v>3</v>
      </c>
      <c r="F34" s="11">
        <f t="shared" si="8"/>
        <v>130.68</v>
      </c>
      <c r="G34" s="15" t="str">
        <f t="shared" si="2"/>
        <v>P2O5 may be applied, plant response likely</v>
      </c>
      <c r="H34"/>
      <c r="I34" s="26"/>
      <c r="J34" s="18">
        <f t="shared" si="9"/>
        <v>0</v>
      </c>
      <c r="K34" s="12">
        <f t="shared" si="10"/>
        <v>0</v>
      </c>
      <c r="L34" s="12" t="str">
        <f t="shared" si="3"/>
        <v>L-</v>
      </c>
      <c r="M34" s="12">
        <f t="shared" si="4"/>
        <v>3</v>
      </c>
      <c r="N34" s="12">
        <f t="shared" si="11"/>
        <v>130.68</v>
      </c>
      <c r="O34" s="20" t="str">
        <f t="shared" si="5"/>
        <v>K2O may be applied, plant response likely</v>
      </c>
      <c r="Q34"/>
    </row>
    <row r="35" spans="1:17" ht="54" customHeight="1" x14ac:dyDescent="0.2">
      <c r="A35" s="24"/>
      <c r="B35" s="16">
        <f t="shared" si="6"/>
        <v>0</v>
      </c>
      <c r="C35" s="4">
        <f t="shared" si="7"/>
        <v>0</v>
      </c>
      <c r="D35" s="4" t="str">
        <f t="shared" si="0"/>
        <v>L-</v>
      </c>
      <c r="E35" s="4">
        <f t="shared" si="1"/>
        <v>3</v>
      </c>
      <c r="F35" s="4">
        <f t="shared" si="8"/>
        <v>130.68</v>
      </c>
      <c r="G35" s="14" t="str">
        <f t="shared" si="2"/>
        <v>P2O5 may be applied, plant response likely</v>
      </c>
      <c r="H35"/>
      <c r="I35" s="24"/>
      <c r="J35" s="16">
        <f t="shared" si="9"/>
        <v>0</v>
      </c>
      <c r="K35" s="4">
        <f t="shared" si="10"/>
        <v>0</v>
      </c>
      <c r="L35" s="4" t="str">
        <f t="shared" si="3"/>
        <v>L-</v>
      </c>
      <c r="M35" s="4">
        <f t="shared" si="4"/>
        <v>3</v>
      </c>
      <c r="N35" s="4">
        <f t="shared" si="11"/>
        <v>130.68</v>
      </c>
      <c r="O35" s="19" t="str">
        <f t="shared" si="5"/>
        <v>K2O may be applied, plant response likely</v>
      </c>
      <c r="Q35"/>
    </row>
    <row r="36" spans="1:17" ht="54" customHeight="1" x14ac:dyDescent="0.2">
      <c r="A36" s="25"/>
      <c r="B36" s="17">
        <f t="shared" si="6"/>
        <v>0</v>
      </c>
      <c r="C36" s="11">
        <f t="shared" si="7"/>
        <v>0</v>
      </c>
      <c r="D36" s="11" t="str">
        <f t="shared" si="0"/>
        <v>L-</v>
      </c>
      <c r="E36" s="11">
        <f t="shared" si="1"/>
        <v>3</v>
      </c>
      <c r="F36" s="11">
        <f t="shared" si="8"/>
        <v>130.68</v>
      </c>
      <c r="G36" s="15" t="str">
        <f t="shared" si="2"/>
        <v>P2O5 may be applied, plant response likely</v>
      </c>
      <c r="H36"/>
      <c r="I36" s="26"/>
      <c r="J36" s="18">
        <f t="shared" si="9"/>
        <v>0</v>
      </c>
      <c r="K36" s="12">
        <f t="shared" si="10"/>
        <v>0</v>
      </c>
      <c r="L36" s="12" t="str">
        <f t="shared" si="3"/>
        <v>L-</v>
      </c>
      <c r="M36" s="12">
        <f t="shared" si="4"/>
        <v>3</v>
      </c>
      <c r="N36" s="12">
        <f t="shared" si="11"/>
        <v>130.68</v>
      </c>
      <c r="O36" s="20" t="str">
        <f t="shared" si="5"/>
        <v>K2O may be applied, plant response likely</v>
      </c>
      <c r="Q36"/>
    </row>
    <row r="37" spans="1:17" ht="54" customHeight="1" x14ac:dyDescent="0.2">
      <c r="A37" s="24"/>
      <c r="B37" s="16">
        <f t="shared" si="6"/>
        <v>0</v>
      </c>
      <c r="C37" s="4">
        <f t="shared" si="7"/>
        <v>0</v>
      </c>
      <c r="D37" s="4" t="str">
        <f t="shared" si="0"/>
        <v>L-</v>
      </c>
      <c r="E37" s="4">
        <f t="shared" si="1"/>
        <v>3</v>
      </c>
      <c r="F37" s="4">
        <f t="shared" si="8"/>
        <v>130.68</v>
      </c>
      <c r="G37" s="14" t="str">
        <f t="shared" si="2"/>
        <v>P2O5 may be applied, plant response likely</v>
      </c>
      <c r="H37"/>
      <c r="I37" s="24"/>
      <c r="J37" s="16">
        <f t="shared" si="9"/>
        <v>0</v>
      </c>
      <c r="K37" s="4">
        <f t="shared" si="10"/>
        <v>0</v>
      </c>
      <c r="L37" s="4" t="str">
        <f t="shared" si="3"/>
        <v>L-</v>
      </c>
      <c r="M37" s="4">
        <f t="shared" si="4"/>
        <v>3</v>
      </c>
      <c r="N37" s="4">
        <f t="shared" si="11"/>
        <v>130.68</v>
      </c>
      <c r="O37" s="19" t="str">
        <f t="shared" si="5"/>
        <v>K2O may be applied, plant response likely</v>
      </c>
      <c r="Q37"/>
    </row>
    <row r="38" spans="1:17" ht="54" customHeight="1" x14ac:dyDescent="0.2">
      <c r="A38" s="25"/>
      <c r="B38" s="17">
        <f t="shared" si="6"/>
        <v>0</v>
      </c>
      <c r="C38" s="11">
        <f t="shared" si="7"/>
        <v>0</v>
      </c>
      <c r="D38" s="11" t="str">
        <f t="shared" si="0"/>
        <v>L-</v>
      </c>
      <c r="E38" s="11">
        <f t="shared" si="1"/>
        <v>3</v>
      </c>
      <c r="F38" s="11">
        <f t="shared" si="8"/>
        <v>130.68</v>
      </c>
      <c r="G38" s="15" t="str">
        <f t="shared" si="2"/>
        <v>P2O5 may be applied, plant response likely</v>
      </c>
      <c r="H38"/>
      <c r="I38" s="26"/>
      <c r="J38" s="18">
        <f t="shared" si="9"/>
        <v>0</v>
      </c>
      <c r="K38" s="12">
        <f t="shared" si="10"/>
        <v>0</v>
      </c>
      <c r="L38" s="12" t="str">
        <f t="shared" si="3"/>
        <v>L-</v>
      </c>
      <c r="M38" s="12">
        <f t="shared" si="4"/>
        <v>3</v>
      </c>
      <c r="N38" s="12">
        <f t="shared" si="11"/>
        <v>130.68</v>
      </c>
      <c r="O38" s="20" t="str">
        <f t="shared" si="5"/>
        <v>K2O may be applied, plant response likely</v>
      </c>
      <c r="Q38"/>
    </row>
    <row r="39" spans="1:17" ht="54" customHeight="1" x14ac:dyDescent="0.2">
      <c r="A39" s="24"/>
      <c r="B39" s="16">
        <f t="shared" si="6"/>
        <v>0</v>
      </c>
      <c r="C39" s="4">
        <f t="shared" si="7"/>
        <v>0</v>
      </c>
      <c r="D39" s="4" t="str">
        <f t="shared" ref="D39:D56" si="12">VLOOKUP(C39,$B$60:$C$70, 2)</f>
        <v>L-</v>
      </c>
      <c r="E39" s="4">
        <f t="shared" ref="E39:E56" si="13">VLOOKUP(C39,$B$72:$C$82,2)</f>
        <v>3</v>
      </c>
      <c r="F39" s="4">
        <f t="shared" si="8"/>
        <v>130.68</v>
      </c>
      <c r="G39" s="14" t="str">
        <f t="shared" ref="G39:G56" si="14">VLOOKUP(C39,$B$85:$C$93,2)</f>
        <v>P2O5 may be applied, plant response likely</v>
      </c>
      <c r="H39"/>
      <c r="I39" s="24"/>
      <c r="J39" s="16">
        <f t="shared" si="9"/>
        <v>0</v>
      </c>
      <c r="K39" s="4">
        <f t="shared" si="10"/>
        <v>0</v>
      </c>
      <c r="L39" s="4" t="str">
        <f t="shared" ref="L39:L56" si="15">VLOOKUP(K39,$B$96:$C$106, 2)</f>
        <v>L-</v>
      </c>
      <c r="M39" s="4">
        <f t="shared" ref="M39:M56" si="16">VLOOKUP(K39,$B$109:$C$119,2)</f>
        <v>3</v>
      </c>
      <c r="N39" s="4">
        <f t="shared" si="11"/>
        <v>130.68</v>
      </c>
      <c r="O39" s="19" t="str">
        <f t="shared" ref="O39:O56" si="17">VLOOKUP(K39,$B$122:$C$127,2)</f>
        <v>K2O may be applied, plant response likely</v>
      </c>
      <c r="Q39"/>
    </row>
    <row r="40" spans="1:17" ht="54" customHeight="1" x14ac:dyDescent="0.2">
      <c r="A40" s="25"/>
      <c r="B40" s="17">
        <f t="shared" si="6"/>
        <v>0</v>
      </c>
      <c r="C40" s="11">
        <f t="shared" si="7"/>
        <v>0</v>
      </c>
      <c r="D40" s="11" t="str">
        <f t="shared" si="12"/>
        <v>L-</v>
      </c>
      <c r="E40" s="11">
        <f t="shared" si="13"/>
        <v>3</v>
      </c>
      <c r="F40" s="11">
        <f t="shared" si="8"/>
        <v>130.68</v>
      </c>
      <c r="G40" s="15" t="str">
        <f t="shared" si="14"/>
        <v>P2O5 may be applied, plant response likely</v>
      </c>
      <c r="H40"/>
      <c r="I40" s="26"/>
      <c r="J40" s="18">
        <f t="shared" si="9"/>
        <v>0</v>
      </c>
      <c r="K40" s="12">
        <f t="shared" si="10"/>
        <v>0</v>
      </c>
      <c r="L40" s="12" t="str">
        <f t="shared" si="15"/>
        <v>L-</v>
      </c>
      <c r="M40" s="12">
        <f t="shared" si="16"/>
        <v>3</v>
      </c>
      <c r="N40" s="12">
        <f t="shared" si="11"/>
        <v>130.68</v>
      </c>
      <c r="O40" s="20" t="str">
        <f t="shared" si="17"/>
        <v>K2O may be applied, plant response likely</v>
      </c>
      <c r="Q40"/>
    </row>
    <row r="41" spans="1:17" ht="54" customHeight="1" x14ac:dyDescent="0.2">
      <c r="A41" s="24"/>
      <c r="B41" s="16">
        <f t="shared" si="6"/>
        <v>0</v>
      </c>
      <c r="C41" s="4">
        <f t="shared" si="7"/>
        <v>0</v>
      </c>
      <c r="D41" s="4" t="str">
        <f t="shared" si="12"/>
        <v>L-</v>
      </c>
      <c r="E41" s="4">
        <f t="shared" si="13"/>
        <v>3</v>
      </c>
      <c r="F41" s="4">
        <f t="shared" si="8"/>
        <v>130.68</v>
      </c>
      <c r="G41" s="14" t="str">
        <f t="shared" si="14"/>
        <v>P2O5 may be applied, plant response likely</v>
      </c>
      <c r="H41"/>
      <c r="I41" s="24"/>
      <c r="J41" s="16">
        <f t="shared" si="9"/>
        <v>0</v>
      </c>
      <c r="K41" s="4">
        <f t="shared" si="10"/>
        <v>0</v>
      </c>
      <c r="L41" s="4" t="str">
        <f t="shared" si="15"/>
        <v>L-</v>
      </c>
      <c r="M41" s="4">
        <f t="shared" si="16"/>
        <v>3</v>
      </c>
      <c r="N41" s="4">
        <f t="shared" si="11"/>
        <v>130.68</v>
      </c>
      <c r="O41" s="19" t="str">
        <f t="shared" si="17"/>
        <v>K2O may be applied, plant response likely</v>
      </c>
      <c r="Q41"/>
    </row>
    <row r="42" spans="1:17" ht="54" customHeight="1" x14ac:dyDescent="0.2">
      <c r="A42" s="25"/>
      <c r="B42" s="17">
        <f t="shared" si="6"/>
        <v>0</v>
      </c>
      <c r="C42" s="11">
        <f t="shared" si="7"/>
        <v>0</v>
      </c>
      <c r="D42" s="11" t="str">
        <f t="shared" si="12"/>
        <v>L-</v>
      </c>
      <c r="E42" s="11">
        <f t="shared" si="13"/>
        <v>3</v>
      </c>
      <c r="F42" s="11">
        <f t="shared" si="8"/>
        <v>130.68</v>
      </c>
      <c r="G42" s="15" t="str">
        <f t="shared" si="14"/>
        <v>P2O5 may be applied, plant response likely</v>
      </c>
      <c r="H42"/>
      <c r="I42" s="26"/>
      <c r="J42" s="18">
        <f t="shared" si="9"/>
        <v>0</v>
      </c>
      <c r="K42" s="12">
        <f t="shared" si="10"/>
        <v>0</v>
      </c>
      <c r="L42" s="12" t="str">
        <f t="shared" si="15"/>
        <v>L-</v>
      </c>
      <c r="M42" s="12">
        <f t="shared" si="16"/>
        <v>3</v>
      </c>
      <c r="N42" s="12">
        <f t="shared" si="11"/>
        <v>130.68</v>
      </c>
      <c r="O42" s="20" t="str">
        <f t="shared" si="17"/>
        <v>K2O may be applied, plant response likely</v>
      </c>
      <c r="Q42"/>
    </row>
    <row r="43" spans="1:17" ht="54" customHeight="1" x14ac:dyDescent="0.2">
      <c r="A43" s="24"/>
      <c r="B43" s="16">
        <f t="shared" si="6"/>
        <v>0</v>
      </c>
      <c r="C43" s="4">
        <f t="shared" si="7"/>
        <v>0</v>
      </c>
      <c r="D43" s="4" t="str">
        <f t="shared" si="12"/>
        <v>L-</v>
      </c>
      <c r="E43" s="4">
        <f t="shared" si="13"/>
        <v>3</v>
      </c>
      <c r="F43" s="4">
        <f t="shared" si="8"/>
        <v>130.68</v>
      </c>
      <c r="G43" s="14" t="str">
        <f t="shared" si="14"/>
        <v>P2O5 may be applied, plant response likely</v>
      </c>
      <c r="H43"/>
      <c r="I43" s="24"/>
      <c r="J43" s="16">
        <f t="shared" si="9"/>
        <v>0</v>
      </c>
      <c r="K43" s="4">
        <f t="shared" si="10"/>
        <v>0</v>
      </c>
      <c r="L43" s="4" t="str">
        <f t="shared" si="15"/>
        <v>L-</v>
      </c>
      <c r="M43" s="4">
        <f t="shared" si="16"/>
        <v>3</v>
      </c>
      <c r="N43" s="4">
        <f t="shared" si="11"/>
        <v>130.68</v>
      </c>
      <c r="O43" s="19" t="str">
        <f t="shared" si="17"/>
        <v>K2O may be applied, plant response likely</v>
      </c>
      <c r="Q43"/>
    </row>
    <row r="44" spans="1:17" ht="54" customHeight="1" x14ac:dyDescent="0.2">
      <c r="A44" s="25"/>
      <c r="B44" s="17">
        <f t="shared" si="6"/>
        <v>0</v>
      </c>
      <c r="C44" s="11">
        <f t="shared" si="7"/>
        <v>0</v>
      </c>
      <c r="D44" s="11" t="str">
        <f t="shared" si="12"/>
        <v>L-</v>
      </c>
      <c r="E44" s="11">
        <f t="shared" si="13"/>
        <v>3</v>
      </c>
      <c r="F44" s="11">
        <f t="shared" si="8"/>
        <v>130.68</v>
      </c>
      <c r="G44" s="15" t="str">
        <f t="shared" si="14"/>
        <v>P2O5 may be applied, plant response likely</v>
      </c>
      <c r="H44"/>
      <c r="I44" s="26"/>
      <c r="J44" s="18">
        <f t="shared" si="9"/>
        <v>0</v>
      </c>
      <c r="K44" s="12">
        <f t="shared" si="10"/>
        <v>0</v>
      </c>
      <c r="L44" s="12" t="str">
        <f t="shared" si="15"/>
        <v>L-</v>
      </c>
      <c r="M44" s="12">
        <f t="shared" si="16"/>
        <v>3</v>
      </c>
      <c r="N44" s="12">
        <f t="shared" si="11"/>
        <v>130.68</v>
      </c>
      <c r="O44" s="20" t="str">
        <f t="shared" si="17"/>
        <v>K2O may be applied, plant response likely</v>
      </c>
      <c r="Q44"/>
    </row>
    <row r="45" spans="1:17" ht="54" customHeight="1" x14ac:dyDescent="0.2">
      <c r="A45" s="24"/>
      <c r="B45" s="16">
        <f t="shared" si="6"/>
        <v>0</v>
      </c>
      <c r="C45" s="4">
        <f t="shared" si="7"/>
        <v>0</v>
      </c>
      <c r="D45" s="4" t="str">
        <f t="shared" si="12"/>
        <v>L-</v>
      </c>
      <c r="E45" s="4">
        <f t="shared" si="13"/>
        <v>3</v>
      </c>
      <c r="F45" s="4">
        <f t="shared" si="8"/>
        <v>130.68</v>
      </c>
      <c r="G45" s="14" t="str">
        <f t="shared" si="14"/>
        <v>P2O5 may be applied, plant response likely</v>
      </c>
      <c r="H45"/>
      <c r="I45" s="24"/>
      <c r="J45" s="16">
        <f t="shared" si="9"/>
        <v>0</v>
      </c>
      <c r="K45" s="4">
        <f t="shared" si="10"/>
        <v>0</v>
      </c>
      <c r="L45" s="4" t="str">
        <f t="shared" si="15"/>
        <v>L-</v>
      </c>
      <c r="M45" s="4">
        <f t="shared" si="16"/>
        <v>3</v>
      </c>
      <c r="N45" s="4">
        <f t="shared" si="11"/>
        <v>130.68</v>
      </c>
      <c r="O45" s="19" t="str">
        <f t="shared" si="17"/>
        <v>K2O may be applied, plant response likely</v>
      </c>
      <c r="Q45"/>
    </row>
    <row r="46" spans="1:17" ht="54" customHeight="1" x14ac:dyDescent="0.2">
      <c r="A46" s="25"/>
      <c r="B46" s="17">
        <f t="shared" si="6"/>
        <v>0</v>
      </c>
      <c r="C46" s="11">
        <f t="shared" si="7"/>
        <v>0</v>
      </c>
      <c r="D46" s="11" t="str">
        <f t="shared" si="12"/>
        <v>L-</v>
      </c>
      <c r="E46" s="11">
        <f t="shared" si="13"/>
        <v>3</v>
      </c>
      <c r="F46" s="11">
        <f t="shared" si="8"/>
        <v>130.68</v>
      </c>
      <c r="G46" s="15" t="str">
        <f t="shared" si="14"/>
        <v>P2O5 may be applied, plant response likely</v>
      </c>
      <c r="H46"/>
      <c r="I46" s="26"/>
      <c r="J46" s="18">
        <f t="shared" si="9"/>
        <v>0</v>
      </c>
      <c r="K46" s="12">
        <f t="shared" si="10"/>
        <v>0</v>
      </c>
      <c r="L46" s="12" t="str">
        <f t="shared" si="15"/>
        <v>L-</v>
      </c>
      <c r="M46" s="12">
        <f t="shared" si="16"/>
        <v>3</v>
      </c>
      <c r="N46" s="12">
        <f t="shared" si="11"/>
        <v>130.68</v>
      </c>
      <c r="O46" s="20" t="str">
        <f t="shared" si="17"/>
        <v>K2O may be applied, plant response likely</v>
      </c>
      <c r="Q46"/>
    </row>
    <row r="47" spans="1:17" ht="54" customHeight="1" x14ac:dyDescent="0.2">
      <c r="A47" s="24"/>
      <c r="B47" s="16">
        <f t="shared" si="6"/>
        <v>0</v>
      </c>
      <c r="C47" s="4">
        <f t="shared" si="7"/>
        <v>0</v>
      </c>
      <c r="D47" s="4" t="str">
        <f t="shared" si="12"/>
        <v>L-</v>
      </c>
      <c r="E47" s="4">
        <f t="shared" si="13"/>
        <v>3</v>
      </c>
      <c r="F47" s="4">
        <f t="shared" si="8"/>
        <v>130.68</v>
      </c>
      <c r="G47" s="14" t="str">
        <f t="shared" si="14"/>
        <v>P2O5 may be applied, plant response likely</v>
      </c>
      <c r="H47"/>
      <c r="I47" s="24"/>
      <c r="J47" s="16">
        <f t="shared" si="9"/>
        <v>0</v>
      </c>
      <c r="K47" s="4">
        <f t="shared" si="10"/>
        <v>0</v>
      </c>
      <c r="L47" s="4" t="str">
        <f t="shared" si="15"/>
        <v>L-</v>
      </c>
      <c r="M47" s="4">
        <f t="shared" si="16"/>
        <v>3</v>
      </c>
      <c r="N47" s="4">
        <f t="shared" si="11"/>
        <v>130.68</v>
      </c>
      <c r="O47" s="19" t="str">
        <f t="shared" si="17"/>
        <v>K2O may be applied, plant response likely</v>
      </c>
      <c r="Q47"/>
    </row>
    <row r="48" spans="1:17" ht="54" customHeight="1" x14ac:dyDescent="0.2">
      <c r="A48" s="25"/>
      <c r="B48" s="17">
        <f t="shared" si="6"/>
        <v>0</v>
      </c>
      <c r="C48" s="11">
        <f t="shared" si="7"/>
        <v>0</v>
      </c>
      <c r="D48" s="11" t="str">
        <f t="shared" si="12"/>
        <v>L-</v>
      </c>
      <c r="E48" s="11">
        <f t="shared" si="13"/>
        <v>3</v>
      </c>
      <c r="F48" s="11">
        <f t="shared" si="8"/>
        <v>130.68</v>
      </c>
      <c r="G48" s="15" t="str">
        <f t="shared" si="14"/>
        <v>P2O5 may be applied, plant response likely</v>
      </c>
      <c r="H48"/>
      <c r="I48" s="26"/>
      <c r="J48" s="18">
        <f t="shared" si="9"/>
        <v>0</v>
      </c>
      <c r="K48" s="12">
        <f t="shared" si="10"/>
        <v>0</v>
      </c>
      <c r="L48" s="12" t="str">
        <f t="shared" si="15"/>
        <v>L-</v>
      </c>
      <c r="M48" s="12">
        <f t="shared" si="16"/>
        <v>3</v>
      </c>
      <c r="N48" s="12">
        <f t="shared" si="11"/>
        <v>130.68</v>
      </c>
      <c r="O48" s="20" t="str">
        <f t="shared" si="17"/>
        <v>K2O may be applied, plant response likely</v>
      </c>
      <c r="Q48"/>
    </row>
    <row r="49" spans="1:17" ht="54" customHeight="1" x14ac:dyDescent="0.2">
      <c r="A49" s="24"/>
      <c r="B49" s="16">
        <f t="shared" si="6"/>
        <v>0</v>
      </c>
      <c r="C49" s="4">
        <f t="shared" si="7"/>
        <v>0</v>
      </c>
      <c r="D49" s="4" t="str">
        <f t="shared" si="12"/>
        <v>L-</v>
      </c>
      <c r="E49" s="4">
        <f t="shared" si="13"/>
        <v>3</v>
      </c>
      <c r="F49" s="4">
        <f t="shared" si="8"/>
        <v>130.68</v>
      </c>
      <c r="G49" s="14" t="str">
        <f t="shared" si="14"/>
        <v>P2O5 may be applied, plant response likely</v>
      </c>
      <c r="H49"/>
      <c r="I49" s="24"/>
      <c r="J49" s="16">
        <f t="shared" si="9"/>
        <v>0</v>
      </c>
      <c r="K49" s="4">
        <f t="shared" si="10"/>
        <v>0</v>
      </c>
      <c r="L49" s="4" t="str">
        <f t="shared" si="15"/>
        <v>L-</v>
      </c>
      <c r="M49" s="4">
        <f t="shared" si="16"/>
        <v>3</v>
      </c>
      <c r="N49" s="4">
        <f t="shared" si="11"/>
        <v>130.68</v>
      </c>
      <c r="O49" s="19" t="str">
        <f t="shared" si="17"/>
        <v>K2O may be applied, plant response likely</v>
      </c>
      <c r="Q49"/>
    </row>
    <row r="50" spans="1:17" ht="54" customHeight="1" x14ac:dyDescent="0.2">
      <c r="A50" s="25"/>
      <c r="B50" s="17">
        <f t="shared" si="6"/>
        <v>0</v>
      </c>
      <c r="C50" s="11">
        <f t="shared" si="7"/>
        <v>0</v>
      </c>
      <c r="D50" s="11" t="str">
        <f t="shared" si="12"/>
        <v>L-</v>
      </c>
      <c r="E50" s="11">
        <f t="shared" si="13"/>
        <v>3</v>
      </c>
      <c r="F50" s="11">
        <f t="shared" si="8"/>
        <v>130.68</v>
      </c>
      <c r="G50" s="15" t="str">
        <f t="shared" si="14"/>
        <v>P2O5 may be applied, plant response likely</v>
      </c>
      <c r="H50"/>
      <c r="I50" s="26"/>
      <c r="J50" s="18">
        <f t="shared" si="9"/>
        <v>0</v>
      </c>
      <c r="K50" s="12">
        <f t="shared" si="10"/>
        <v>0</v>
      </c>
      <c r="L50" s="12" t="str">
        <f t="shared" si="15"/>
        <v>L-</v>
      </c>
      <c r="M50" s="12">
        <f t="shared" si="16"/>
        <v>3</v>
      </c>
      <c r="N50" s="12">
        <f t="shared" si="11"/>
        <v>130.68</v>
      </c>
      <c r="O50" s="20" t="str">
        <f t="shared" si="17"/>
        <v>K2O may be applied, plant response likely</v>
      </c>
      <c r="Q50"/>
    </row>
    <row r="51" spans="1:17" ht="54" customHeight="1" x14ac:dyDescent="0.2">
      <c r="A51" s="24"/>
      <c r="B51" s="16">
        <f t="shared" si="6"/>
        <v>0</v>
      </c>
      <c r="C51" s="4">
        <f t="shared" si="7"/>
        <v>0</v>
      </c>
      <c r="D51" s="4" t="str">
        <f t="shared" si="12"/>
        <v>L-</v>
      </c>
      <c r="E51" s="4">
        <f t="shared" si="13"/>
        <v>3</v>
      </c>
      <c r="F51" s="4">
        <f t="shared" si="8"/>
        <v>130.68</v>
      </c>
      <c r="G51" s="14" t="str">
        <f t="shared" si="14"/>
        <v>P2O5 may be applied, plant response likely</v>
      </c>
      <c r="H51"/>
      <c r="I51" s="24"/>
      <c r="J51" s="16">
        <f t="shared" si="9"/>
        <v>0</v>
      </c>
      <c r="K51" s="4">
        <f t="shared" si="10"/>
        <v>0</v>
      </c>
      <c r="L51" s="4" t="str">
        <f t="shared" si="15"/>
        <v>L-</v>
      </c>
      <c r="M51" s="4">
        <f t="shared" si="16"/>
        <v>3</v>
      </c>
      <c r="N51" s="4">
        <f t="shared" si="11"/>
        <v>130.68</v>
      </c>
      <c r="O51" s="19" t="str">
        <f t="shared" si="17"/>
        <v>K2O may be applied, plant response likely</v>
      </c>
      <c r="Q51"/>
    </row>
    <row r="52" spans="1:17" ht="54" customHeight="1" x14ac:dyDescent="0.2">
      <c r="A52" s="25"/>
      <c r="B52" s="17">
        <f t="shared" si="6"/>
        <v>0</v>
      </c>
      <c r="C52" s="11">
        <f t="shared" si="7"/>
        <v>0</v>
      </c>
      <c r="D52" s="11" t="str">
        <f t="shared" si="12"/>
        <v>L-</v>
      </c>
      <c r="E52" s="11">
        <f t="shared" si="13"/>
        <v>3</v>
      </c>
      <c r="F52" s="11">
        <f t="shared" si="8"/>
        <v>130.68</v>
      </c>
      <c r="G52" s="15" t="str">
        <f t="shared" si="14"/>
        <v>P2O5 may be applied, plant response likely</v>
      </c>
      <c r="H52"/>
      <c r="I52" s="26"/>
      <c r="J52" s="18">
        <f t="shared" si="9"/>
        <v>0</v>
      </c>
      <c r="K52" s="12">
        <f t="shared" si="10"/>
        <v>0</v>
      </c>
      <c r="L52" s="12" t="str">
        <f t="shared" si="15"/>
        <v>L-</v>
      </c>
      <c r="M52" s="12">
        <f t="shared" si="16"/>
        <v>3</v>
      </c>
      <c r="N52" s="12">
        <f t="shared" si="11"/>
        <v>130.68</v>
      </c>
      <c r="O52" s="20" t="str">
        <f t="shared" si="17"/>
        <v>K2O may be applied, plant response likely</v>
      </c>
      <c r="Q52"/>
    </row>
    <row r="53" spans="1:17" ht="54" customHeight="1" x14ac:dyDescent="0.2">
      <c r="A53" s="24"/>
      <c r="B53" s="16">
        <f t="shared" si="6"/>
        <v>0</v>
      </c>
      <c r="C53" s="4">
        <f t="shared" si="7"/>
        <v>0</v>
      </c>
      <c r="D53" s="4" t="str">
        <f t="shared" si="12"/>
        <v>L-</v>
      </c>
      <c r="E53" s="4">
        <f t="shared" si="13"/>
        <v>3</v>
      </c>
      <c r="F53" s="4">
        <f t="shared" si="8"/>
        <v>130.68</v>
      </c>
      <c r="G53" s="14" t="str">
        <f t="shared" si="14"/>
        <v>P2O5 may be applied, plant response likely</v>
      </c>
      <c r="H53"/>
      <c r="I53" s="24"/>
      <c r="J53" s="16">
        <f t="shared" si="9"/>
        <v>0</v>
      </c>
      <c r="K53" s="4">
        <f t="shared" si="10"/>
        <v>0</v>
      </c>
      <c r="L53" s="4" t="str">
        <f t="shared" si="15"/>
        <v>L-</v>
      </c>
      <c r="M53" s="4">
        <f t="shared" si="16"/>
        <v>3</v>
      </c>
      <c r="N53" s="4">
        <f t="shared" si="11"/>
        <v>130.68</v>
      </c>
      <c r="O53" s="19" t="str">
        <f t="shared" si="17"/>
        <v>K2O may be applied, plant response likely</v>
      </c>
      <c r="Q53"/>
    </row>
    <row r="54" spans="1:17" ht="54" customHeight="1" x14ac:dyDescent="0.2">
      <c r="A54" s="25"/>
      <c r="B54" s="17">
        <f t="shared" si="6"/>
        <v>0</v>
      </c>
      <c r="C54" s="11">
        <f t="shared" si="7"/>
        <v>0</v>
      </c>
      <c r="D54" s="11" t="str">
        <f t="shared" si="12"/>
        <v>L-</v>
      </c>
      <c r="E54" s="11">
        <f t="shared" si="13"/>
        <v>3</v>
      </c>
      <c r="F54" s="11">
        <f t="shared" si="8"/>
        <v>130.68</v>
      </c>
      <c r="G54" s="15" t="str">
        <f t="shared" si="14"/>
        <v>P2O5 may be applied, plant response likely</v>
      </c>
      <c r="H54"/>
      <c r="I54" s="26"/>
      <c r="J54" s="18">
        <f t="shared" si="9"/>
        <v>0</v>
      </c>
      <c r="K54" s="12">
        <f t="shared" si="10"/>
        <v>0</v>
      </c>
      <c r="L54" s="12" t="str">
        <f t="shared" si="15"/>
        <v>L-</v>
      </c>
      <c r="M54" s="12">
        <f t="shared" si="16"/>
        <v>3</v>
      </c>
      <c r="N54" s="12">
        <f t="shared" si="11"/>
        <v>130.68</v>
      </c>
      <c r="O54" s="20" t="str">
        <f t="shared" si="17"/>
        <v>K2O may be applied, plant response likely</v>
      </c>
      <c r="Q54"/>
    </row>
    <row r="55" spans="1:17" ht="54" customHeight="1" x14ac:dyDescent="0.2">
      <c r="A55" s="24"/>
      <c r="B55" s="16">
        <f t="shared" si="6"/>
        <v>0</v>
      </c>
      <c r="C55" s="4">
        <f t="shared" si="7"/>
        <v>0</v>
      </c>
      <c r="D55" s="4" t="str">
        <f t="shared" si="12"/>
        <v>L-</v>
      </c>
      <c r="E55" s="4">
        <f t="shared" si="13"/>
        <v>3</v>
      </c>
      <c r="F55" s="4">
        <f t="shared" si="8"/>
        <v>130.68</v>
      </c>
      <c r="G55" s="14" t="str">
        <f t="shared" si="14"/>
        <v>P2O5 may be applied, plant response likely</v>
      </c>
      <c r="H55"/>
      <c r="I55" s="24"/>
      <c r="J55" s="16">
        <f t="shared" si="9"/>
        <v>0</v>
      </c>
      <c r="K55" s="4">
        <f t="shared" si="10"/>
        <v>0</v>
      </c>
      <c r="L55" s="4" t="str">
        <f t="shared" si="15"/>
        <v>L-</v>
      </c>
      <c r="M55" s="4">
        <f t="shared" si="16"/>
        <v>3</v>
      </c>
      <c r="N55" s="4">
        <f t="shared" si="11"/>
        <v>130.68</v>
      </c>
      <c r="O55" s="19" t="str">
        <f t="shared" si="17"/>
        <v>K2O may be applied, plant response likely</v>
      </c>
      <c r="Q55"/>
    </row>
    <row r="56" spans="1:17" ht="54" customHeight="1" thickBot="1" x14ac:dyDescent="0.25">
      <c r="A56" s="27"/>
      <c r="B56" s="17">
        <f t="shared" si="6"/>
        <v>0</v>
      </c>
      <c r="C56" s="11">
        <f t="shared" si="7"/>
        <v>0</v>
      </c>
      <c r="D56" s="11" t="str">
        <f t="shared" si="12"/>
        <v>L-</v>
      </c>
      <c r="E56" s="11">
        <f t="shared" si="13"/>
        <v>3</v>
      </c>
      <c r="F56" s="11">
        <f t="shared" si="8"/>
        <v>130.68</v>
      </c>
      <c r="G56" s="15" t="str">
        <f t="shared" si="14"/>
        <v>P2O5 may be applied, plant response likely</v>
      </c>
      <c r="H56"/>
      <c r="I56" s="28"/>
      <c r="J56" s="18">
        <f t="shared" si="9"/>
        <v>0</v>
      </c>
      <c r="K56" s="12">
        <f t="shared" si="10"/>
        <v>0</v>
      </c>
      <c r="L56" s="12" t="str">
        <f t="shared" si="15"/>
        <v>L-</v>
      </c>
      <c r="M56" s="12">
        <f t="shared" si="16"/>
        <v>3</v>
      </c>
      <c r="N56" s="12">
        <f t="shared" si="11"/>
        <v>130.68</v>
      </c>
      <c r="O56" s="20" t="str">
        <f t="shared" si="17"/>
        <v>K2O may be applied, plant response likely</v>
      </c>
      <c r="Q56"/>
    </row>
    <row r="58" spans="1:17" hidden="1" x14ac:dyDescent="0.2"/>
    <row r="59" spans="1:17" hidden="1" x14ac:dyDescent="0.2">
      <c r="B59" t="s">
        <v>6</v>
      </c>
      <c r="C59" t="s">
        <v>7</v>
      </c>
    </row>
    <row r="60" spans="1:17" hidden="1" x14ac:dyDescent="0.2">
      <c r="B60">
        <v>-500</v>
      </c>
      <c r="C60" s="3" t="s">
        <v>8</v>
      </c>
    </row>
    <row r="61" spans="1:17" hidden="1" x14ac:dyDescent="0.2">
      <c r="B61">
        <v>0</v>
      </c>
      <c r="C61" s="3" t="s">
        <v>8</v>
      </c>
    </row>
    <row r="62" spans="1:17" hidden="1" x14ac:dyDescent="0.2">
      <c r="B62">
        <v>2</v>
      </c>
      <c r="C62" s="3" t="s">
        <v>9</v>
      </c>
    </row>
    <row r="63" spans="1:17" hidden="1" x14ac:dyDescent="0.2">
      <c r="B63">
        <v>5</v>
      </c>
      <c r="C63" s="3" t="s">
        <v>10</v>
      </c>
    </row>
    <row r="64" spans="1:17" hidden="1" x14ac:dyDescent="0.2">
      <c r="B64">
        <v>6</v>
      </c>
      <c r="C64" s="3" t="s">
        <v>11</v>
      </c>
      <c r="D64" s="5"/>
    </row>
    <row r="65" spans="2:4" hidden="1" x14ac:dyDescent="0.2">
      <c r="B65">
        <v>11</v>
      </c>
      <c r="C65" s="3" t="s">
        <v>12</v>
      </c>
    </row>
    <row r="66" spans="2:4" hidden="1" x14ac:dyDescent="0.2">
      <c r="B66">
        <v>16</v>
      </c>
      <c r="C66" s="3" t="s">
        <v>13</v>
      </c>
    </row>
    <row r="67" spans="2:4" hidden="1" x14ac:dyDescent="0.2">
      <c r="B67">
        <v>18</v>
      </c>
      <c r="C67" s="3" t="s">
        <v>14</v>
      </c>
      <c r="D67" s="5"/>
    </row>
    <row r="68" spans="2:4" hidden="1" x14ac:dyDescent="0.2">
      <c r="B68">
        <v>28</v>
      </c>
      <c r="C68" s="3" t="s">
        <v>15</v>
      </c>
    </row>
    <row r="69" spans="2:4" hidden="1" x14ac:dyDescent="0.2">
      <c r="B69">
        <v>43</v>
      </c>
      <c r="C69" s="3" t="s">
        <v>16</v>
      </c>
    </row>
    <row r="70" spans="2:4" hidden="1" x14ac:dyDescent="0.2">
      <c r="B70">
        <v>56</v>
      </c>
      <c r="C70" s="3" t="s">
        <v>17</v>
      </c>
    </row>
    <row r="71" spans="2:4" hidden="1" x14ac:dyDescent="0.2">
      <c r="B71" t="s">
        <v>6</v>
      </c>
      <c r="C71" s="3" t="s">
        <v>18</v>
      </c>
    </row>
    <row r="72" spans="2:4" hidden="1" x14ac:dyDescent="0.2">
      <c r="B72">
        <v>-500</v>
      </c>
      <c r="C72" s="8">
        <v>3</v>
      </c>
    </row>
    <row r="73" spans="2:4" hidden="1" x14ac:dyDescent="0.2">
      <c r="B73">
        <v>0</v>
      </c>
      <c r="C73">
        <v>3</v>
      </c>
    </row>
    <row r="74" spans="2:4" hidden="1" x14ac:dyDescent="0.2">
      <c r="B74">
        <v>2</v>
      </c>
      <c r="C74">
        <v>2.5</v>
      </c>
    </row>
    <row r="75" spans="2:4" hidden="1" x14ac:dyDescent="0.2">
      <c r="B75">
        <v>5</v>
      </c>
      <c r="C75">
        <v>2</v>
      </c>
    </row>
    <row r="76" spans="2:4" hidden="1" x14ac:dyDescent="0.2">
      <c r="B76">
        <v>6</v>
      </c>
      <c r="C76">
        <v>2</v>
      </c>
    </row>
    <row r="77" spans="2:4" hidden="1" x14ac:dyDescent="0.2">
      <c r="B77">
        <v>11</v>
      </c>
      <c r="C77">
        <v>1.5</v>
      </c>
    </row>
    <row r="78" spans="2:4" hidden="1" x14ac:dyDescent="0.2">
      <c r="B78">
        <v>16</v>
      </c>
      <c r="C78">
        <v>1</v>
      </c>
    </row>
    <row r="79" spans="2:4" hidden="1" x14ac:dyDescent="0.2">
      <c r="B79">
        <v>18</v>
      </c>
      <c r="C79">
        <v>1</v>
      </c>
    </row>
    <row r="80" spans="2:4" hidden="1" x14ac:dyDescent="0.2">
      <c r="B80">
        <v>28</v>
      </c>
      <c r="C80">
        <v>0.75</v>
      </c>
    </row>
    <row r="81" spans="2:3" hidden="1" x14ac:dyDescent="0.2">
      <c r="B81">
        <v>43</v>
      </c>
      <c r="C81">
        <v>0.5</v>
      </c>
    </row>
    <row r="82" spans="2:3" hidden="1" x14ac:dyDescent="0.2">
      <c r="B82">
        <v>56</v>
      </c>
      <c r="C82">
        <v>0</v>
      </c>
    </row>
    <row r="83" spans="2:3" hidden="1" x14ac:dyDescent="0.2"/>
    <row r="84" spans="2:3" hidden="1" x14ac:dyDescent="0.2">
      <c r="B84" t="s">
        <v>6</v>
      </c>
      <c r="C84" t="s">
        <v>24</v>
      </c>
    </row>
    <row r="85" spans="2:3" ht="17" hidden="1" x14ac:dyDescent="0.25">
      <c r="B85">
        <v>-500</v>
      </c>
      <c r="C85" t="s">
        <v>27</v>
      </c>
    </row>
    <row r="86" spans="2:3" hidden="1" x14ac:dyDescent="0.2">
      <c r="B86">
        <v>5</v>
      </c>
      <c r="C86" t="s">
        <v>28</v>
      </c>
    </row>
    <row r="87" spans="2:3" hidden="1" x14ac:dyDescent="0.2">
      <c r="B87">
        <v>6</v>
      </c>
      <c r="C87" t="s">
        <v>29</v>
      </c>
    </row>
    <row r="88" spans="2:3" ht="17" hidden="1" x14ac:dyDescent="0.25">
      <c r="B88">
        <v>18</v>
      </c>
      <c r="C88" t="s">
        <v>30</v>
      </c>
    </row>
    <row r="89" spans="2:3" ht="17" hidden="1" x14ac:dyDescent="0.25">
      <c r="B89">
        <v>55</v>
      </c>
      <c r="C89" t="s">
        <v>30</v>
      </c>
    </row>
    <row r="90" spans="2:3" ht="17" hidden="1" x14ac:dyDescent="0.25">
      <c r="B90">
        <v>56</v>
      </c>
      <c r="C90" t="s">
        <v>26</v>
      </c>
    </row>
    <row r="91" spans="2:3" hidden="1" x14ac:dyDescent="0.2">
      <c r="B91">
        <v>376</v>
      </c>
      <c r="C91" t="s">
        <v>40</v>
      </c>
    </row>
    <row r="92" spans="2:3" hidden="1" x14ac:dyDescent="0.2">
      <c r="B92">
        <v>459</v>
      </c>
      <c r="C92" t="s">
        <v>41</v>
      </c>
    </row>
    <row r="93" spans="2:3" ht="17" hidden="1" x14ac:dyDescent="0.25">
      <c r="B93">
        <v>526</v>
      </c>
      <c r="C93" t="s">
        <v>39</v>
      </c>
    </row>
    <row r="94" spans="2:3" hidden="1" x14ac:dyDescent="0.2"/>
    <row r="95" spans="2:3" hidden="1" x14ac:dyDescent="0.2">
      <c r="B95" t="s">
        <v>31</v>
      </c>
      <c r="C95" t="s">
        <v>33</v>
      </c>
    </row>
    <row r="96" spans="2:3" hidden="1" x14ac:dyDescent="0.2">
      <c r="B96">
        <v>-500</v>
      </c>
      <c r="C96" t="s">
        <v>8</v>
      </c>
    </row>
    <row r="97" spans="2:3" hidden="1" x14ac:dyDescent="0.2">
      <c r="B97">
        <v>0</v>
      </c>
      <c r="C97" t="s">
        <v>8</v>
      </c>
    </row>
    <row r="98" spans="2:3" hidden="1" x14ac:dyDescent="0.2">
      <c r="B98">
        <v>8</v>
      </c>
      <c r="C98" t="s">
        <v>9</v>
      </c>
    </row>
    <row r="99" spans="2:3" hidden="1" x14ac:dyDescent="0.2">
      <c r="B99">
        <v>28</v>
      </c>
      <c r="C99" t="s">
        <v>10</v>
      </c>
    </row>
    <row r="100" spans="2:3" hidden="1" x14ac:dyDescent="0.2">
      <c r="B100">
        <v>38</v>
      </c>
      <c r="C100" t="s">
        <v>11</v>
      </c>
    </row>
    <row r="101" spans="2:3" hidden="1" x14ac:dyDescent="0.2">
      <c r="B101">
        <v>51</v>
      </c>
      <c r="C101" t="s">
        <v>12</v>
      </c>
    </row>
    <row r="102" spans="2:3" hidden="1" x14ac:dyDescent="0.2">
      <c r="B102">
        <v>76</v>
      </c>
      <c r="C102" t="s">
        <v>13</v>
      </c>
    </row>
    <row r="103" spans="2:3" hidden="1" x14ac:dyDescent="0.2">
      <c r="B103">
        <v>88</v>
      </c>
      <c r="C103" t="s">
        <v>14</v>
      </c>
    </row>
    <row r="104" spans="2:3" hidden="1" x14ac:dyDescent="0.2">
      <c r="B104">
        <v>106</v>
      </c>
      <c r="C104" t="s">
        <v>15</v>
      </c>
    </row>
    <row r="105" spans="2:3" hidden="1" x14ac:dyDescent="0.2">
      <c r="B105">
        <v>141</v>
      </c>
      <c r="C105" t="s">
        <v>16</v>
      </c>
    </row>
    <row r="106" spans="2:3" hidden="1" x14ac:dyDescent="0.2">
      <c r="B106">
        <v>156</v>
      </c>
      <c r="C106" t="s">
        <v>17</v>
      </c>
    </row>
    <row r="107" spans="2:3" hidden="1" x14ac:dyDescent="0.2"/>
    <row r="108" spans="2:3" hidden="1" x14ac:dyDescent="0.2">
      <c r="B108" t="s">
        <v>31</v>
      </c>
      <c r="C108" t="s">
        <v>18</v>
      </c>
    </row>
    <row r="109" spans="2:3" hidden="1" x14ac:dyDescent="0.2">
      <c r="B109">
        <v>-500</v>
      </c>
      <c r="C109">
        <v>3</v>
      </c>
    </row>
    <row r="110" spans="2:3" hidden="1" x14ac:dyDescent="0.2">
      <c r="B110">
        <v>0</v>
      </c>
      <c r="C110">
        <v>3</v>
      </c>
    </row>
    <row r="111" spans="2:3" hidden="1" x14ac:dyDescent="0.2">
      <c r="B111">
        <v>8</v>
      </c>
      <c r="C111">
        <v>2.5</v>
      </c>
    </row>
    <row r="112" spans="2:3" hidden="1" x14ac:dyDescent="0.2">
      <c r="B112">
        <v>28</v>
      </c>
      <c r="C112">
        <v>2</v>
      </c>
    </row>
    <row r="113" spans="2:3" hidden="1" x14ac:dyDescent="0.2">
      <c r="B113">
        <v>38</v>
      </c>
      <c r="C113">
        <v>2</v>
      </c>
    </row>
    <row r="114" spans="2:3" hidden="1" x14ac:dyDescent="0.2">
      <c r="B114">
        <v>51</v>
      </c>
      <c r="C114">
        <v>1.5</v>
      </c>
    </row>
    <row r="115" spans="2:3" hidden="1" x14ac:dyDescent="0.2">
      <c r="B115">
        <v>76</v>
      </c>
      <c r="C115">
        <v>1</v>
      </c>
    </row>
    <row r="116" spans="2:3" hidden="1" x14ac:dyDescent="0.2">
      <c r="B116">
        <v>88</v>
      </c>
      <c r="C116">
        <v>1</v>
      </c>
    </row>
    <row r="117" spans="2:3" hidden="1" x14ac:dyDescent="0.2">
      <c r="B117">
        <v>106</v>
      </c>
      <c r="C117">
        <v>0.75</v>
      </c>
    </row>
    <row r="118" spans="2:3" hidden="1" x14ac:dyDescent="0.2">
      <c r="B118">
        <v>141</v>
      </c>
      <c r="C118">
        <v>0.5</v>
      </c>
    </row>
    <row r="119" spans="2:3" hidden="1" x14ac:dyDescent="0.2">
      <c r="B119">
        <v>156</v>
      </c>
      <c r="C119">
        <v>0</v>
      </c>
    </row>
    <row r="120" spans="2:3" hidden="1" x14ac:dyDescent="0.2"/>
    <row r="121" spans="2:3" hidden="1" x14ac:dyDescent="0.2">
      <c r="B121" t="s">
        <v>31</v>
      </c>
      <c r="C121" t="s">
        <v>32</v>
      </c>
    </row>
    <row r="122" spans="2:3" hidden="1" x14ac:dyDescent="0.2">
      <c r="B122">
        <v>-500</v>
      </c>
      <c r="C122" t="s">
        <v>35</v>
      </c>
    </row>
    <row r="123" spans="2:3" hidden="1" x14ac:dyDescent="0.2">
      <c r="B123">
        <v>37</v>
      </c>
      <c r="C123" t="s">
        <v>35</v>
      </c>
    </row>
    <row r="124" spans="2:3" hidden="1" x14ac:dyDescent="0.2">
      <c r="B124">
        <v>38</v>
      </c>
      <c r="C124" t="s">
        <v>36</v>
      </c>
    </row>
    <row r="125" spans="2:3" hidden="1" x14ac:dyDescent="0.2">
      <c r="B125">
        <v>88</v>
      </c>
      <c r="C125" t="s">
        <v>37</v>
      </c>
    </row>
    <row r="126" spans="2:3" hidden="1" x14ac:dyDescent="0.2">
      <c r="B126">
        <v>155</v>
      </c>
      <c r="C126" t="s">
        <v>37</v>
      </c>
    </row>
    <row r="127" spans="2:3" hidden="1" x14ac:dyDescent="0.2">
      <c r="B127">
        <v>156</v>
      </c>
      <c r="C127" t="s">
        <v>38</v>
      </c>
    </row>
  </sheetData>
  <sheetProtection algorithmName="SHA-512" hashValue="Rjd2cTQvTFbQWPOM7g+xOsK2/k8s19ws5v2OUBpwh4rPQ4uf22feXCUYEWFjmNyBUTBKcxEt98uz1W9NSeeYJw==" saltValue="nRzvZKKU1a/B5vQLH+spTA==" spinCount="100000" sheet="1" objects="1" scenarios="1"/>
  <conditionalFormatting sqref="D7:D56">
    <cfRule type="cellIs" dxfId="439" priority="114" operator="equal">
      <formula>"VH"</formula>
    </cfRule>
  </conditionalFormatting>
  <conditionalFormatting sqref="E7:E56">
    <cfRule type="cellIs" dxfId="438" priority="113" operator="equal">
      <formula>0</formula>
    </cfRule>
  </conditionalFormatting>
  <conditionalFormatting sqref="F7:F56">
    <cfRule type="cellIs" dxfId="437" priority="112" operator="equal">
      <formula>0</formula>
    </cfRule>
  </conditionalFormatting>
  <conditionalFormatting sqref="G7:G56">
    <cfRule type="cellIs" dxfId="436" priority="108" operator="equal">
      <formula>$C$93</formula>
    </cfRule>
    <cfRule type="cellIs" dxfId="435" priority="109" operator="equal">
      <formula>$C$92</formula>
    </cfRule>
    <cfRule type="cellIs" dxfId="434" priority="110" operator="equal">
      <formula>$C$91</formula>
    </cfRule>
    <cfRule type="cellIs" dxfId="433" priority="111" operator="equal">
      <formula>$C$90</formula>
    </cfRule>
  </conditionalFormatting>
  <conditionalFormatting sqref="C8:C56">
    <cfRule type="cellIs" dxfId="432" priority="106" operator="equal">
      <formula>"VH"</formula>
    </cfRule>
  </conditionalFormatting>
  <conditionalFormatting sqref="C7:C56">
    <cfRule type="cellIs" dxfId="431" priority="105" operator="greaterThan">
      <formula>55</formula>
    </cfRule>
  </conditionalFormatting>
  <conditionalFormatting sqref="A8:A56">
    <cfRule type="cellIs" dxfId="430" priority="104" operator="equal">
      <formula>"VH"</formula>
    </cfRule>
  </conditionalFormatting>
  <conditionalFormatting sqref="C7:G7">
    <cfRule type="expression" dxfId="429" priority="102">
      <formula>$A$7=$Q$1</formula>
    </cfRule>
  </conditionalFormatting>
  <conditionalFormatting sqref="C8:G8">
    <cfRule type="expression" dxfId="428" priority="101">
      <formula>$A$8=$Q$1</formula>
    </cfRule>
  </conditionalFormatting>
  <conditionalFormatting sqref="C9:G9">
    <cfRule type="expression" dxfId="427" priority="100">
      <formula>$A$9=$Q$1</formula>
    </cfRule>
  </conditionalFormatting>
  <conditionalFormatting sqref="C10:G10">
    <cfRule type="expression" dxfId="426" priority="99">
      <formula>$A$10=$Q$1</formula>
    </cfRule>
  </conditionalFormatting>
  <conditionalFormatting sqref="C11:G11">
    <cfRule type="expression" dxfId="425" priority="98">
      <formula>$A$11=$Q$1</formula>
    </cfRule>
  </conditionalFormatting>
  <conditionalFormatting sqref="C12:G12">
    <cfRule type="expression" dxfId="424" priority="97">
      <formula>$A$12=$Q$1</formula>
    </cfRule>
  </conditionalFormatting>
  <conditionalFormatting sqref="C13:G13">
    <cfRule type="expression" dxfId="423" priority="96">
      <formula>$A$13=$Q$1</formula>
    </cfRule>
  </conditionalFormatting>
  <conditionalFormatting sqref="C14:G14">
    <cfRule type="expression" dxfId="422" priority="95">
      <formula>$A$14=$Q$1</formula>
    </cfRule>
  </conditionalFormatting>
  <conditionalFormatting sqref="C15:G15">
    <cfRule type="expression" dxfId="421" priority="94">
      <formula>$A$15=$Q$1</formula>
    </cfRule>
  </conditionalFormatting>
  <conditionalFormatting sqref="C16:G16">
    <cfRule type="expression" dxfId="420" priority="93">
      <formula>$A$16=$Q$1</formula>
    </cfRule>
  </conditionalFormatting>
  <conditionalFormatting sqref="C17:G17">
    <cfRule type="expression" dxfId="419" priority="92">
      <formula>$A$17=$Q$1</formula>
    </cfRule>
  </conditionalFormatting>
  <conditionalFormatting sqref="C18:G18">
    <cfRule type="expression" dxfId="418" priority="91">
      <formula>$A$18=$Q$1</formula>
    </cfRule>
  </conditionalFormatting>
  <conditionalFormatting sqref="C19:G19">
    <cfRule type="expression" dxfId="417" priority="90">
      <formula>$A$19=$Q$1</formula>
    </cfRule>
  </conditionalFormatting>
  <conditionalFormatting sqref="C20:G20">
    <cfRule type="expression" dxfId="416" priority="89">
      <formula>$A$20=$Q$1</formula>
    </cfRule>
  </conditionalFormatting>
  <conditionalFormatting sqref="C21:G21">
    <cfRule type="expression" dxfId="415" priority="88">
      <formula>$A$21=$Q$1</formula>
    </cfRule>
  </conditionalFormatting>
  <conditionalFormatting sqref="C22:G22">
    <cfRule type="expression" dxfId="414" priority="87">
      <formula>$A$22=$Q$1</formula>
    </cfRule>
  </conditionalFormatting>
  <conditionalFormatting sqref="C23:G23">
    <cfRule type="expression" dxfId="413" priority="86">
      <formula>$A$23=$Q$1</formula>
    </cfRule>
  </conditionalFormatting>
  <conditionalFormatting sqref="C24:G24">
    <cfRule type="expression" dxfId="412" priority="85">
      <formula>$A$24=$Q$1</formula>
    </cfRule>
  </conditionalFormatting>
  <conditionalFormatting sqref="C25:G25">
    <cfRule type="expression" dxfId="411" priority="84">
      <formula>$A$25=$Q$1</formula>
    </cfRule>
  </conditionalFormatting>
  <conditionalFormatting sqref="C26:G26">
    <cfRule type="expression" dxfId="410" priority="83">
      <formula>$A$26=$Q$1</formula>
    </cfRule>
  </conditionalFormatting>
  <conditionalFormatting sqref="C27:G27">
    <cfRule type="expression" dxfId="409" priority="82">
      <formula>$A$27=$Q$1</formula>
    </cfRule>
  </conditionalFormatting>
  <conditionalFormatting sqref="C28:G28">
    <cfRule type="expression" dxfId="408" priority="81">
      <formula>$A$28=$Q$1</formula>
    </cfRule>
  </conditionalFormatting>
  <conditionalFormatting sqref="C29:G29">
    <cfRule type="expression" dxfId="407" priority="80">
      <formula>$A$29=$Q$1</formula>
    </cfRule>
  </conditionalFormatting>
  <conditionalFormatting sqref="C30:G30">
    <cfRule type="expression" dxfId="406" priority="79">
      <formula>$A$30=$Q$1</formula>
    </cfRule>
  </conditionalFormatting>
  <conditionalFormatting sqref="C31:G31">
    <cfRule type="expression" dxfId="405" priority="78">
      <formula>$A$31=$Q$1</formula>
    </cfRule>
  </conditionalFormatting>
  <conditionalFormatting sqref="C32:G32">
    <cfRule type="expression" dxfId="404" priority="77">
      <formula>$A$32=$Q$1</formula>
    </cfRule>
  </conditionalFormatting>
  <conditionalFormatting sqref="C33:G33">
    <cfRule type="expression" dxfId="403" priority="76">
      <formula>$A$33=$Q$1</formula>
    </cfRule>
  </conditionalFormatting>
  <conditionalFormatting sqref="C34:G34">
    <cfRule type="expression" dxfId="402" priority="75">
      <formula>$A$34=$Q$1</formula>
    </cfRule>
  </conditionalFormatting>
  <conditionalFormatting sqref="C35:G35">
    <cfRule type="expression" dxfId="401" priority="74">
      <formula>$A$35=$Q$1</formula>
    </cfRule>
  </conditionalFormatting>
  <conditionalFormatting sqref="C36:G36">
    <cfRule type="expression" dxfId="400" priority="73">
      <formula>$A$36=$Q$1</formula>
    </cfRule>
  </conditionalFormatting>
  <conditionalFormatting sqref="C37:G37">
    <cfRule type="expression" dxfId="399" priority="72">
      <formula>$A$37=$Q$1</formula>
    </cfRule>
  </conditionalFormatting>
  <conditionalFormatting sqref="C38:G38">
    <cfRule type="expression" dxfId="398" priority="71">
      <formula>$A$38=$Q$1</formula>
    </cfRule>
  </conditionalFormatting>
  <conditionalFormatting sqref="C39:G39">
    <cfRule type="expression" dxfId="397" priority="70">
      <formula>$A$39=$Q$1</formula>
    </cfRule>
  </conditionalFormatting>
  <conditionalFormatting sqref="C40:G40">
    <cfRule type="expression" dxfId="396" priority="69">
      <formula>$A$40=$Q$1</formula>
    </cfRule>
  </conditionalFormatting>
  <conditionalFormatting sqref="C41:G41">
    <cfRule type="expression" dxfId="395" priority="68">
      <formula>$A$41=$Q$1</formula>
    </cfRule>
  </conditionalFormatting>
  <conditionalFormatting sqref="C42:G42">
    <cfRule type="expression" dxfId="394" priority="67">
      <formula>$A$42=$Q$1</formula>
    </cfRule>
  </conditionalFormatting>
  <conditionalFormatting sqref="C43:G43">
    <cfRule type="expression" dxfId="393" priority="66">
      <formula>$A$43=$Q$1</formula>
    </cfRule>
  </conditionalFormatting>
  <conditionalFormatting sqref="C44:G44">
    <cfRule type="expression" dxfId="392" priority="65">
      <formula>$A$44=$Q$1</formula>
    </cfRule>
  </conditionalFormatting>
  <conditionalFormatting sqref="C45:G45">
    <cfRule type="expression" dxfId="391" priority="63">
      <formula>$A$45=$Q$1</formula>
    </cfRule>
  </conditionalFormatting>
  <conditionalFormatting sqref="C46:G46">
    <cfRule type="expression" dxfId="390" priority="62">
      <formula>$A$46=$Q$1</formula>
    </cfRule>
  </conditionalFormatting>
  <conditionalFormatting sqref="C47:G47">
    <cfRule type="expression" dxfId="389" priority="61">
      <formula>$A$47=$Q$1</formula>
    </cfRule>
  </conditionalFormatting>
  <conditionalFormatting sqref="C48:G48">
    <cfRule type="expression" dxfId="388" priority="60">
      <formula>$A$48=$Q$1</formula>
    </cfRule>
  </conditionalFormatting>
  <conditionalFormatting sqref="C49:G49">
    <cfRule type="expression" dxfId="387" priority="59">
      <formula>$A$49=$Q$1</formula>
    </cfRule>
  </conditionalFormatting>
  <conditionalFormatting sqref="C50:G50">
    <cfRule type="expression" dxfId="386" priority="58">
      <formula>$A$50=$Q$1</formula>
    </cfRule>
  </conditionalFormatting>
  <conditionalFormatting sqref="C51:G51">
    <cfRule type="expression" dxfId="385" priority="57">
      <formula>$A$51=$Q$1</formula>
    </cfRule>
  </conditionalFormatting>
  <conditionalFormatting sqref="C52:G52">
    <cfRule type="expression" dxfId="384" priority="56">
      <formula>$A$52=$Q$1</formula>
    </cfRule>
  </conditionalFormatting>
  <conditionalFormatting sqref="C53:G53">
    <cfRule type="expression" dxfId="383" priority="55">
      <formula>$A$53=$Q$1</formula>
    </cfRule>
  </conditionalFormatting>
  <conditionalFormatting sqref="C54:G54">
    <cfRule type="expression" dxfId="382" priority="54">
      <formula>$A$54=$Q$1</formula>
    </cfRule>
  </conditionalFormatting>
  <conditionalFormatting sqref="C55:G55">
    <cfRule type="expression" dxfId="381" priority="53">
      <formula>$A$55=$Q$1</formula>
    </cfRule>
  </conditionalFormatting>
  <conditionalFormatting sqref="C56:G56">
    <cfRule type="expression" dxfId="380" priority="51">
      <formula>$A$56=$Q$1</formula>
    </cfRule>
  </conditionalFormatting>
  <conditionalFormatting sqref="K7:O7">
    <cfRule type="expression" dxfId="379" priority="50">
      <formula>$I$7=$Q$1</formula>
    </cfRule>
  </conditionalFormatting>
  <conditionalFormatting sqref="K8:O8">
    <cfRule type="expression" dxfId="378" priority="49">
      <formula>$I$8=$Q$1</formula>
    </cfRule>
  </conditionalFormatting>
  <conditionalFormatting sqref="K9:O9">
    <cfRule type="expression" dxfId="377" priority="48">
      <formula>$I$9=$Q$1</formula>
    </cfRule>
  </conditionalFormatting>
  <conditionalFormatting sqref="K10:O10">
    <cfRule type="expression" dxfId="376" priority="47">
      <formula>$I$10=$Q$1</formula>
    </cfRule>
  </conditionalFormatting>
  <conditionalFormatting sqref="K11:O11">
    <cfRule type="expression" dxfId="375" priority="46">
      <formula>$I$11=$Q$1</formula>
    </cfRule>
  </conditionalFormatting>
  <conditionalFormatting sqref="K12:O12">
    <cfRule type="expression" dxfId="374" priority="45">
      <formula>$I$12=$Q$1</formula>
    </cfRule>
  </conditionalFormatting>
  <conditionalFormatting sqref="K13:O13">
    <cfRule type="expression" dxfId="373" priority="44">
      <formula>$I$13=$Q$1</formula>
    </cfRule>
  </conditionalFormatting>
  <conditionalFormatting sqref="K14:O14">
    <cfRule type="expression" dxfId="372" priority="43">
      <formula>$I$14=$Q$1</formula>
    </cfRule>
  </conditionalFormatting>
  <conditionalFormatting sqref="K15:O15">
    <cfRule type="expression" dxfId="371" priority="42">
      <formula>$I$15=$Q$1</formula>
    </cfRule>
  </conditionalFormatting>
  <conditionalFormatting sqref="K16:O16">
    <cfRule type="expression" dxfId="370" priority="41">
      <formula>$I$16=$Q$1</formula>
    </cfRule>
  </conditionalFormatting>
  <conditionalFormatting sqref="K17:O17">
    <cfRule type="expression" dxfId="369" priority="40">
      <formula>$I$17=$Q$1</formula>
    </cfRule>
  </conditionalFormatting>
  <conditionalFormatting sqref="K18:O18">
    <cfRule type="expression" dxfId="368" priority="39">
      <formula>$I$18=$Q$1</formula>
    </cfRule>
  </conditionalFormatting>
  <conditionalFormatting sqref="K19:O19">
    <cfRule type="expression" dxfId="367" priority="38">
      <formula>$I$19=$Q$1</formula>
    </cfRule>
  </conditionalFormatting>
  <conditionalFormatting sqref="K20:O20">
    <cfRule type="expression" dxfId="366" priority="37">
      <formula>$I$20=$Q$1</formula>
    </cfRule>
  </conditionalFormatting>
  <conditionalFormatting sqref="K21:O21">
    <cfRule type="expression" dxfId="365" priority="36">
      <formula>$I$21=$Q$1</formula>
    </cfRule>
  </conditionalFormatting>
  <conditionalFormatting sqref="K22:O22">
    <cfRule type="expression" dxfId="364" priority="35">
      <formula>$I$22=$Q$1</formula>
    </cfRule>
  </conditionalFormatting>
  <conditionalFormatting sqref="K23:O23">
    <cfRule type="expression" dxfId="363" priority="34">
      <formula>$I$23=$Q$1</formula>
    </cfRule>
  </conditionalFormatting>
  <conditionalFormatting sqref="K24:O24">
    <cfRule type="expression" dxfId="362" priority="33">
      <formula>$I$24=$Q$1</formula>
    </cfRule>
  </conditionalFormatting>
  <conditionalFormatting sqref="K25:O25">
    <cfRule type="expression" dxfId="361" priority="32">
      <formula>$I$25=$Q$1</formula>
    </cfRule>
  </conditionalFormatting>
  <conditionalFormatting sqref="K26:O26">
    <cfRule type="expression" dxfId="360" priority="31">
      <formula>$I$26=$Q$1</formula>
    </cfRule>
  </conditionalFormatting>
  <conditionalFormatting sqref="K27:O27">
    <cfRule type="expression" dxfId="359" priority="30">
      <formula>$I$27=$Q$1</formula>
    </cfRule>
  </conditionalFormatting>
  <conditionalFormatting sqref="K28:O28">
    <cfRule type="expression" dxfId="358" priority="29">
      <formula>$I$28=$Q$1</formula>
    </cfRule>
  </conditionalFormatting>
  <conditionalFormatting sqref="K29:O29">
    <cfRule type="expression" dxfId="357" priority="28">
      <formula>$I$29=$Q$1</formula>
    </cfRule>
  </conditionalFormatting>
  <conditionalFormatting sqref="K30:O30">
    <cfRule type="expression" dxfId="356" priority="27">
      <formula>$I$30=$Q$1</formula>
    </cfRule>
  </conditionalFormatting>
  <conditionalFormatting sqref="K31:O31">
    <cfRule type="expression" dxfId="355" priority="26">
      <formula>$I$31=$Q$1</formula>
    </cfRule>
  </conditionalFormatting>
  <conditionalFormatting sqref="K32:O32">
    <cfRule type="expression" dxfId="354" priority="25">
      <formula>$I$32=$Q$1</formula>
    </cfRule>
  </conditionalFormatting>
  <conditionalFormatting sqref="K33:O33">
    <cfRule type="expression" dxfId="353" priority="24">
      <formula>$I$33=$Q$1</formula>
    </cfRule>
  </conditionalFormatting>
  <conditionalFormatting sqref="K34:O34">
    <cfRule type="expression" dxfId="352" priority="23">
      <formula>$I$34=$Q$1</formula>
    </cfRule>
  </conditionalFormatting>
  <conditionalFormatting sqref="K35:O35">
    <cfRule type="expression" dxfId="351" priority="22">
      <formula>$I$35=$Q$1</formula>
    </cfRule>
  </conditionalFormatting>
  <conditionalFormatting sqref="K36:O36">
    <cfRule type="expression" dxfId="350" priority="21">
      <formula>$I$36=$Q$1</formula>
    </cfRule>
  </conditionalFormatting>
  <conditionalFormatting sqref="K37:O37">
    <cfRule type="expression" dxfId="349" priority="20">
      <formula>$I$37=$Q$1</formula>
    </cfRule>
  </conditionalFormatting>
  <conditionalFormatting sqref="K38:O38">
    <cfRule type="expression" dxfId="348" priority="19">
      <formula>$I$38=$Q$1</formula>
    </cfRule>
  </conditionalFormatting>
  <conditionalFormatting sqref="K39:O39">
    <cfRule type="expression" dxfId="347" priority="18">
      <formula>$I$39=$Q$1</formula>
    </cfRule>
  </conditionalFormatting>
  <conditionalFormatting sqref="K40:O40">
    <cfRule type="expression" dxfId="346" priority="17">
      <formula>$I$40=$Q$1</formula>
    </cfRule>
  </conditionalFormatting>
  <conditionalFormatting sqref="K41:O41">
    <cfRule type="expression" dxfId="345" priority="16">
      <formula>$I$41=$Q$1</formula>
    </cfRule>
  </conditionalFormatting>
  <conditionalFormatting sqref="K42:O42">
    <cfRule type="expression" dxfId="344" priority="15">
      <formula>$I$42=$Q$1</formula>
    </cfRule>
  </conditionalFormatting>
  <conditionalFormatting sqref="K43:O43">
    <cfRule type="expression" dxfId="343" priority="14">
      <formula>$I$43=$Q$1</formula>
    </cfRule>
  </conditionalFormatting>
  <conditionalFormatting sqref="K44:O44">
    <cfRule type="expression" dxfId="342" priority="13">
      <formula>$I$44=$Q$1</formula>
    </cfRule>
  </conditionalFormatting>
  <conditionalFormatting sqref="K45:O45">
    <cfRule type="expression" dxfId="341" priority="12">
      <formula>$I$45=$Q$1</formula>
    </cfRule>
  </conditionalFormatting>
  <conditionalFormatting sqref="K46:O46">
    <cfRule type="expression" dxfId="340" priority="11">
      <formula>$I$46=$Q$1</formula>
    </cfRule>
  </conditionalFormatting>
  <conditionalFormatting sqref="K47:O47">
    <cfRule type="expression" dxfId="339" priority="10">
      <formula>$I$47=$Q$1</formula>
    </cfRule>
  </conditionalFormatting>
  <conditionalFormatting sqref="K48:O48">
    <cfRule type="expression" dxfId="338" priority="9">
      <formula>$I$48=$Q$1</formula>
    </cfRule>
  </conditionalFormatting>
  <conditionalFormatting sqref="K49:O49">
    <cfRule type="expression" dxfId="337" priority="8">
      <formula>$I$49=$Q$1</formula>
    </cfRule>
  </conditionalFormatting>
  <conditionalFormatting sqref="K50:O50">
    <cfRule type="expression" dxfId="336" priority="7">
      <formula>$I$50=$Q$1</formula>
    </cfRule>
  </conditionalFormatting>
  <conditionalFormatting sqref="K51:O51">
    <cfRule type="expression" dxfId="335" priority="6">
      <formula>$I$51=$Q$1</formula>
    </cfRule>
  </conditionalFormatting>
  <conditionalFormatting sqref="K52:O52">
    <cfRule type="expression" dxfId="334" priority="5">
      <formula>$I$52=$Q$1</formula>
    </cfRule>
  </conditionalFormatting>
  <conditionalFormatting sqref="K53:O53">
    <cfRule type="expression" dxfId="333" priority="4">
      <formula>$I$53=$Q$1</formula>
    </cfRule>
  </conditionalFormatting>
  <conditionalFormatting sqref="K54:O54">
    <cfRule type="expression" dxfId="332" priority="3">
      <formula>$I$54=$Q$1</formula>
    </cfRule>
  </conditionalFormatting>
  <conditionalFormatting sqref="K55:O55">
    <cfRule type="expression" dxfId="331" priority="2">
      <formula>$I$55=$Q$1</formula>
    </cfRule>
  </conditionalFormatting>
  <conditionalFormatting sqref="K56:O56">
    <cfRule type="expression" dxfId="330" priority="1">
      <formula>$I$56=$Q$1</formula>
    </cfRule>
  </conditionalFormatting>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79998168889431442"/>
  </sheetPr>
  <dimension ref="A5:Q127"/>
  <sheetViews>
    <sheetView showGridLines="0" zoomScale="85" zoomScaleNormal="85" zoomScalePageLayoutView="150" workbookViewId="0">
      <selection activeCell="A7" sqref="A7"/>
    </sheetView>
  </sheetViews>
  <sheetFormatPr baseColWidth="10" defaultColWidth="8.83203125" defaultRowHeight="15" x14ac:dyDescent="0.2"/>
  <cols>
    <col min="2" max="2" width="9.6640625" hidden="1" customWidth="1"/>
    <col min="3" max="3" width="11.83203125" customWidth="1"/>
    <col min="4" max="4" width="8" customWidth="1"/>
    <col min="5" max="6" width="12.5" customWidth="1"/>
    <col min="7" max="7" width="34.6640625" customWidth="1"/>
    <col min="8" max="8" width="1.1640625" style="3" customWidth="1"/>
    <col min="9" max="9" width="8" style="3" customWidth="1"/>
    <col min="10" max="10" width="11.5" style="3" hidden="1" customWidth="1"/>
    <col min="11" max="11" width="12.6640625" style="9" customWidth="1"/>
    <col min="12" max="12" width="9.6640625" customWidth="1"/>
    <col min="13" max="13" width="13.83203125" customWidth="1"/>
    <col min="14" max="14" width="17.5" customWidth="1"/>
    <col min="15" max="15" width="24.1640625" customWidth="1"/>
    <col min="16" max="16" width="7.6640625" customWidth="1"/>
    <col min="17" max="17" width="14.83203125" style="3" customWidth="1"/>
    <col min="18" max="18" width="11.5" customWidth="1"/>
    <col min="19" max="19" width="33.5" customWidth="1"/>
  </cols>
  <sheetData>
    <row r="5" spans="1:17" ht="16" thickBot="1" x14ac:dyDescent="0.25"/>
    <row r="6" spans="1:17" ht="71.25" customHeight="1" x14ac:dyDescent="0.2">
      <c r="A6" s="22" t="s">
        <v>101</v>
      </c>
      <c r="B6" s="10" t="s">
        <v>50</v>
      </c>
      <c r="C6" s="6" t="s">
        <v>48</v>
      </c>
      <c r="D6" s="6" t="s">
        <v>2</v>
      </c>
      <c r="E6" s="6" t="s">
        <v>87</v>
      </c>
      <c r="F6" s="6" t="s">
        <v>88</v>
      </c>
      <c r="G6" s="6" t="s">
        <v>25</v>
      </c>
      <c r="H6"/>
      <c r="I6" s="22" t="s">
        <v>102</v>
      </c>
      <c r="J6" s="13" t="s">
        <v>22</v>
      </c>
      <c r="K6" s="7" t="s">
        <v>49</v>
      </c>
      <c r="L6" s="7" t="s">
        <v>19</v>
      </c>
      <c r="M6" s="7" t="s">
        <v>89</v>
      </c>
      <c r="N6" s="7" t="s">
        <v>90</v>
      </c>
      <c r="O6" s="12" t="s">
        <v>34</v>
      </c>
      <c r="Q6"/>
    </row>
    <row r="7" spans="1:17" ht="54" customHeight="1" x14ac:dyDescent="0.2">
      <c r="A7" s="24"/>
      <c r="B7" s="16">
        <f>(A7*0.5)</f>
        <v>0</v>
      </c>
      <c r="C7" s="4">
        <f>MAX(0,ROUND(B7,0))</f>
        <v>0</v>
      </c>
      <c r="D7" s="4" t="str">
        <f t="shared" ref="D7:D38" si="0">VLOOKUP(C7,$B$60:$C$70, 2)</f>
        <v>L-</v>
      </c>
      <c r="E7" s="4">
        <f t="shared" ref="E7:E38" si="1">VLOOKUP(C7,$B$72:$C$82,2)</f>
        <v>3</v>
      </c>
      <c r="F7" s="4">
        <f>(E7*43.56)</f>
        <v>130.68</v>
      </c>
      <c r="G7" s="14" t="str">
        <f t="shared" ref="G7:G38" si="2">VLOOKUP(C7,$B$85:$C$93,2)</f>
        <v>P2O5 may be applied, plant response likely</v>
      </c>
      <c r="H7"/>
      <c r="I7" s="24"/>
      <c r="J7" s="16">
        <f>(I7*0.5)</f>
        <v>0</v>
      </c>
      <c r="K7" s="4">
        <f>MAX(0,ROUND(J7,0))</f>
        <v>0</v>
      </c>
      <c r="L7" s="4" t="str">
        <f t="shared" ref="L7:L38" si="3">VLOOKUP(K7,$B$96:$C$106, 2)</f>
        <v>L-</v>
      </c>
      <c r="M7" s="4">
        <f t="shared" ref="M7:M38" si="4">VLOOKUP(K7,$B$109:$C$119,2)</f>
        <v>3</v>
      </c>
      <c r="N7" s="4">
        <f>(M7*43.56)</f>
        <v>130.68</v>
      </c>
      <c r="O7" s="19" t="str">
        <f t="shared" ref="O7:O38" si="5">VLOOKUP(K7,$B$122:$C$127,2)</f>
        <v>K2O may be applied, plant response likely</v>
      </c>
      <c r="Q7"/>
    </row>
    <row r="8" spans="1:17" ht="54" customHeight="1" x14ac:dyDescent="0.2">
      <c r="A8" s="25"/>
      <c r="B8" s="17">
        <f t="shared" ref="B8:B56" si="6">(A8*0.5)</f>
        <v>0</v>
      </c>
      <c r="C8" s="11">
        <f t="shared" ref="C8:C56" si="7">MAX(0,ROUND(B8,0))</f>
        <v>0</v>
      </c>
      <c r="D8" s="11" t="str">
        <f t="shared" si="0"/>
        <v>L-</v>
      </c>
      <c r="E8" s="11">
        <f t="shared" si="1"/>
        <v>3</v>
      </c>
      <c r="F8" s="11">
        <f t="shared" ref="F8:F56" si="8">(E8*43.56)</f>
        <v>130.68</v>
      </c>
      <c r="G8" s="15" t="str">
        <f t="shared" si="2"/>
        <v>P2O5 may be applied, plant response likely</v>
      </c>
      <c r="H8"/>
      <c r="I8" s="26"/>
      <c r="J8" s="18">
        <f t="shared" ref="J8:J56" si="9">(I8*0.5)</f>
        <v>0</v>
      </c>
      <c r="K8" s="12">
        <f t="shared" ref="K8:K56" si="10">MAX(0,ROUND(J8,0))</f>
        <v>0</v>
      </c>
      <c r="L8" s="12" t="str">
        <f t="shared" si="3"/>
        <v>L-</v>
      </c>
      <c r="M8" s="12">
        <f t="shared" si="4"/>
        <v>3</v>
      </c>
      <c r="N8" s="12">
        <f t="shared" ref="N8:N56" si="11">(M8*43.56)</f>
        <v>130.68</v>
      </c>
      <c r="O8" s="20" t="str">
        <f t="shared" si="5"/>
        <v>K2O may be applied, plant response likely</v>
      </c>
      <c r="Q8"/>
    </row>
    <row r="9" spans="1:17" ht="54" customHeight="1" x14ac:dyDescent="0.2">
      <c r="A9" s="24"/>
      <c r="B9" s="16">
        <f t="shared" si="6"/>
        <v>0</v>
      </c>
      <c r="C9" s="4">
        <f t="shared" si="7"/>
        <v>0</v>
      </c>
      <c r="D9" s="4" t="str">
        <f t="shared" si="0"/>
        <v>L-</v>
      </c>
      <c r="E9" s="4">
        <f t="shared" si="1"/>
        <v>3</v>
      </c>
      <c r="F9" s="4">
        <f t="shared" si="8"/>
        <v>130.68</v>
      </c>
      <c r="G9" s="14" t="str">
        <f t="shared" si="2"/>
        <v>P2O5 may be applied, plant response likely</v>
      </c>
      <c r="H9"/>
      <c r="I9" s="24"/>
      <c r="J9" s="16">
        <f t="shared" si="9"/>
        <v>0</v>
      </c>
      <c r="K9" s="4">
        <f t="shared" si="10"/>
        <v>0</v>
      </c>
      <c r="L9" s="4" t="str">
        <f t="shared" si="3"/>
        <v>L-</v>
      </c>
      <c r="M9" s="4">
        <f t="shared" si="4"/>
        <v>3</v>
      </c>
      <c r="N9" s="4">
        <f t="shared" si="11"/>
        <v>130.68</v>
      </c>
      <c r="O9" s="19" t="str">
        <f t="shared" si="5"/>
        <v>K2O may be applied, plant response likely</v>
      </c>
      <c r="Q9"/>
    </row>
    <row r="10" spans="1:17" ht="54" customHeight="1" x14ac:dyDescent="0.2">
      <c r="A10" s="25"/>
      <c r="B10" s="17">
        <f t="shared" si="6"/>
        <v>0</v>
      </c>
      <c r="C10" s="11">
        <f t="shared" si="7"/>
        <v>0</v>
      </c>
      <c r="D10" s="11" t="str">
        <f t="shared" si="0"/>
        <v>L-</v>
      </c>
      <c r="E10" s="11">
        <f t="shared" si="1"/>
        <v>3</v>
      </c>
      <c r="F10" s="11">
        <f t="shared" si="8"/>
        <v>130.68</v>
      </c>
      <c r="G10" s="15" t="str">
        <f t="shared" si="2"/>
        <v>P2O5 may be applied, plant response likely</v>
      </c>
      <c r="H10"/>
      <c r="I10" s="26"/>
      <c r="J10" s="18">
        <f t="shared" si="9"/>
        <v>0</v>
      </c>
      <c r="K10" s="12">
        <f t="shared" si="10"/>
        <v>0</v>
      </c>
      <c r="L10" s="12" t="str">
        <f t="shared" si="3"/>
        <v>L-</v>
      </c>
      <c r="M10" s="12">
        <f t="shared" si="4"/>
        <v>3</v>
      </c>
      <c r="N10" s="12">
        <f t="shared" si="11"/>
        <v>130.68</v>
      </c>
      <c r="O10" s="20" t="str">
        <f t="shared" si="5"/>
        <v>K2O may be applied, plant response likely</v>
      </c>
      <c r="Q10"/>
    </row>
    <row r="11" spans="1:17" ht="54" customHeight="1" x14ac:dyDescent="0.2">
      <c r="A11" s="24"/>
      <c r="B11" s="16">
        <f t="shared" si="6"/>
        <v>0</v>
      </c>
      <c r="C11" s="4">
        <f t="shared" si="7"/>
        <v>0</v>
      </c>
      <c r="D11" s="4" t="str">
        <f t="shared" si="0"/>
        <v>L-</v>
      </c>
      <c r="E11" s="4">
        <f t="shared" si="1"/>
        <v>3</v>
      </c>
      <c r="F11" s="4">
        <f t="shared" si="8"/>
        <v>130.68</v>
      </c>
      <c r="G11" s="14" t="str">
        <f t="shared" si="2"/>
        <v>P2O5 may be applied, plant response likely</v>
      </c>
      <c r="H11"/>
      <c r="I11" s="24"/>
      <c r="J11" s="16">
        <f t="shared" si="9"/>
        <v>0</v>
      </c>
      <c r="K11" s="4">
        <f t="shared" si="10"/>
        <v>0</v>
      </c>
      <c r="L11" s="4" t="str">
        <f t="shared" si="3"/>
        <v>L-</v>
      </c>
      <c r="M11" s="4">
        <f t="shared" si="4"/>
        <v>3</v>
      </c>
      <c r="N11" s="4">
        <f t="shared" si="11"/>
        <v>130.68</v>
      </c>
      <c r="O11" s="19" t="str">
        <f t="shared" si="5"/>
        <v>K2O may be applied, plant response likely</v>
      </c>
      <c r="Q11"/>
    </row>
    <row r="12" spans="1:17" ht="54" customHeight="1" x14ac:dyDescent="0.2">
      <c r="A12" s="25"/>
      <c r="B12" s="17">
        <f t="shared" si="6"/>
        <v>0</v>
      </c>
      <c r="C12" s="11">
        <f t="shared" si="7"/>
        <v>0</v>
      </c>
      <c r="D12" s="11" t="str">
        <f t="shared" si="0"/>
        <v>L-</v>
      </c>
      <c r="E12" s="11">
        <f t="shared" si="1"/>
        <v>3</v>
      </c>
      <c r="F12" s="11">
        <f t="shared" si="8"/>
        <v>130.68</v>
      </c>
      <c r="G12" s="15" t="str">
        <f t="shared" si="2"/>
        <v>P2O5 may be applied, plant response likely</v>
      </c>
      <c r="H12"/>
      <c r="I12" s="26"/>
      <c r="J12" s="18">
        <f t="shared" si="9"/>
        <v>0</v>
      </c>
      <c r="K12" s="12">
        <f t="shared" si="10"/>
        <v>0</v>
      </c>
      <c r="L12" s="12" t="str">
        <f t="shared" si="3"/>
        <v>L-</v>
      </c>
      <c r="M12" s="12">
        <f t="shared" si="4"/>
        <v>3</v>
      </c>
      <c r="N12" s="12">
        <f t="shared" si="11"/>
        <v>130.68</v>
      </c>
      <c r="O12" s="20" t="str">
        <f t="shared" si="5"/>
        <v>K2O may be applied, plant response likely</v>
      </c>
      <c r="Q12"/>
    </row>
    <row r="13" spans="1:17" ht="54" customHeight="1" x14ac:dyDescent="0.2">
      <c r="A13" s="24"/>
      <c r="B13" s="16">
        <f t="shared" si="6"/>
        <v>0</v>
      </c>
      <c r="C13" s="4">
        <f t="shared" si="7"/>
        <v>0</v>
      </c>
      <c r="D13" s="4" t="str">
        <f t="shared" si="0"/>
        <v>L-</v>
      </c>
      <c r="E13" s="4">
        <f t="shared" si="1"/>
        <v>3</v>
      </c>
      <c r="F13" s="4">
        <f t="shared" si="8"/>
        <v>130.68</v>
      </c>
      <c r="G13" s="14" t="str">
        <f t="shared" si="2"/>
        <v>P2O5 may be applied, plant response likely</v>
      </c>
      <c r="H13"/>
      <c r="I13" s="24"/>
      <c r="J13" s="16">
        <f t="shared" si="9"/>
        <v>0</v>
      </c>
      <c r="K13" s="4">
        <f t="shared" si="10"/>
        <v>0</v>
      </c>
      <c r="L13" s="4" t="str">
        <f t="shared" si="3"/>
        <v>L-</v>
      </c>
      <c r="M13" s="4">
        <f t="shared" si="4"/>
        <v>3</v>
      </c>
      <c r="N13" s="4">
        <f t="shared" si="11"/>
        <v>130.68</v>
      </c>
      <c r="O13" s="19" t="str">
        <f t="shared" si="5"/>
        <v>K2O may be applied, plant response likely</v>
      </c>
      <c r="Q13"/>
    </row>
    <row r="14" spans="1:17" ht="54" customHeight="1" x14ac:dyDescent="0.2">
      <c r="A14" s="25"/>
      <c r="B14" s="17">
        <f t="shared" si="6"/>
        <v>0</v>
      </c>
      <c r="C14" s="11">
        <f t="shared" si="7"/>
        <v>0</v>
      </c>
      <c r="D14" s="11" t="str">
        <f t="shared" si="0"/>
        <v>L-</v>
      </c>
      <c r="E14" s="11">
        <f t="shared" si="1"/>
        <v>3</v>
      </c>
      <c r="F14" s="11">
        <f t="shared" si="8"/>
        <v>130.68</v>
      </c>
      <c r="G14" s="15" t="str">
        <f t="shared" si="2"/>
        <v>P2O5 may be applied, plant response likely</v>
      </c>
      <c r="H14"/>
      <c r="I14" s="26"/>
      <c r="J14" s="18">
        <f t="shared" si="9"/>
        <v>0</v>
      </c>
      <c r="K14" s="12">
        <f t="shared" si="10"/>
        <v>0</v>
      </c>
      <c r="L14" s="12" t="str">
        <f t="shared" si="3"/>
        <v>L-</v>
      </c>
      <c r="M14" s="12">
        <f t="shared" si="4"/>
        <v>3</v>
      </c>
      <c r="N14" s="12">
        <f t="shared" si="11"/>
        <v>130.68</v>
      </c>
      <c r="O14" s="20" t="str">
        <f t="shared" si="5"/>
        <v>K2O may be applied, plant response likely</v>
      </c>
      <c r="Q14"/>
    </row>
    <row r="15" spans="1:17" ht="54" customHeight="1" x14ac:dyDescent="0.2">
      <c r="A15" s="24"/>
      <c r="B15" s="16">
        <f t="shared" si="6"/>
        <v>0</v>
      </c>
      <c r="C15" s="4">
        <f t="shared" si="7"/>
        <v>0</v>
      </c>
      <c r="D15" s="4" t="str">
        <f t="shared" si="0"/>
        <v>L-</v>
      </c>
      <c r="E15" s="4">
        <f t="shared" si="1"/>
        <v>3</v>
      </c>
      <c r="F15" s="4">
        <f t="shared" si="8"/>
        <v>130.68</v>
      </c>
      <c r="G15" s="14" t="str">
        <f t="shared" si="2"/>
        <v>P2O5 may be applied, plant response likely</v>
      </c>
      <c r="H15"/>
      <c r="I15" s="24"/>
      <c r="J15" s="16">
        <f t="shared" si="9"/>
        <v>0</v>
      </c>
      <c r="K15" s="4">
        <f t="shared" si="10"/>
        <v>0</v>
      </c>
      <c r="L15" s="4" t="str">
        <f t="shared" si="3"/>
        <v>L-</v>
      </c>
      <c r="M15" s="4">
        <f t="shared" si="4"/>
        <v>3</v>
      </c>
      <c r="N15" s="4">
        <f t="shared" si="11"/>
        <v>130.68</v>
      </c>
      <c r="O15" s="19" t="str">
        <f t="shared" si="5"/>
        <v>K2O may be applied, plant response likely</v>
      </c>
      <c r="Q15"/>
    </row>
    <row r="16" spans="1:17" ht="54" customHeight="1" x14ac:dyDescent="0.2">
      <c r="A16" s="25"/>
      <c r="B16" s="17">
        <f t="shared" si="6"/>
        <v>0</v>
      </c>
      <c r="C16" s="11">
        <f t="shared" si="7"/>
        <v>0</v>
      </c>
      <c r="D16" s="11" t="str">
        <f t="shared" si="0"/>
        <v>L-</v>
      </c>
      <c r="E16" s="11">
        <f t="shared" si="1"/>
        <v>3</v>
      </c>
      <c r="F16" s="11">
        <f t="shared" si="8"/>
        <v>130.68</v>
      </c>
      <c r="G16" s="15" t="str">
        <f t="shared" si="2"/>
        <v>P2O5 may be applied, plant response likely</v>
      </c>
      <c r="H16"/>
      <c r="I16" s="26"/>
      <c r="J16" s="18">
        <f t="shared" si="9"/>
        <v>0</v>
      </c>
      <c r="K16" s="12">
        <f t="shared" si="10"/>
        <v>0</v>
      </c>
      <c r="L16" s="12" t="str">
        <f t="shared" si="3"/>
        <v>L-</v>
      </c>
      <c r="M16" s="12">
        <f t="shared" si="4"/>
        <v>3</v>
      </c>
      <c r="N16" s="12">
        <f t="shared" si="11"/>
        <v>130.68</v>
      </c>
      <c r="O16" s="20" t="str">
        <f t="shared" si="5"/>
        <v>K2O may be applied, plant response likely</v>
      </c>
      <c r="Q16"/>
    </row>
    <row r="17" spans="1:17" ht="54" customHeight="1" x14ac:dyDescent="0.2">
      <c r="A17" s="24"/>
      <c r="B17" s="16">
        <f t="shared" si="6"/>
        <v>0</v>
      </c>
      <c r="C17" s="4">
        <f t="shared" si="7"/>
        <v>0</v>
      </c>
      <c r="D17" s="4" t="str">
        <f t="shared" si="0"/>
        <v>L-</v>
      </c>
      <c r="E17" s="4">
        <f t="shared" si="1"/>
        <v>3</v>
      </c>
      <c r="F17" s="4">
        <f t="shared" si="8"/>
        <v>130.68</v>
      </c>
      <c r="G17" s="14" t="str">
        <f t="shared" si="2"/>
        <v>P2O5 may be applied, plant response likely</v>
      </c>
      <c r="H17"/>
      <c r="I17" s="24"/>
      <c r="J17" s="16">
        <f t="shared" si="9"/>
        <v>0</v>
      </c>
      <c r="K17" s="4">
        <f t="shared" si="10"/>
        <v>0</v>
      </c>
      <c r="L17" s="4" t="str">
        <f t="shared" si="3"/>
        <v>L-</v>
      </c>
      <c r="M17" s="4">
        <f t="shared" si="4"/>
        <v>3</v>
      </c>
      <c r="N17" s="4">
        <f t="shared" si="11"/>
        <v>130.68</v>
      </c>
      <c r="O17" s="19" t="str">
        <f t="shared" si="5"/>
        <v>K2O may be applied, plant response likely</v>
      </c>
      <c r="Q17"/>
    </row>
    <row r="18" spans="1:17" ht="54" customHeight="1" x14ac:dyDescent="0.2">
      <c r="A18" s="25"/>
      <c r="B18" s="17">
        <f t="shared" si="6"/>
        <v>0</v>
      </c>
      <c r="C18" s="11">
        <f t="shared" si="7"/>
        <v>0</v>
      </c>
      <c r="D18" s="11" t="str">
        <f t="shared" si="0"/>
        <v>L-</v>
      </c>
      <c r="E18" s="11">
        <f t="shared" si="1"/>
        <v>3</v>
      </c>
      <c r="F18" s="11">
        <f t="shared" si="8"/>
        <v>130.68</v>
      </c>
      <c r="G18" s="15" t="str">
        <f t="shared" si="2"/>
        <v>P2O5 may be applied, plant response likely</v>
      </c>
      <c r="H18"/>
      <c r="I18" s="26"/>
      <c r="J18" s="18">
        <f t="shared" si="9"/>
        <v>0</v>
      </c>
      <c r="K18" s="12">
        <f t="shared" si="10"/>
        <v>0</v>
      </c>
      <c r="L18" s="12" t="str">
        <f t="shared" si="3"/>
        <v>L-</v>
      </c>
      <c r="M18" s="12">
        <f t="shared" si="4"/>
        <v>3</v>
      </c>
      <c r="N18" s="12">
        <f t="shared" si="11"/>
        <v>130.68</v>
      </c>
      <c r="O18" s="20" t="str">
        <f t="shared" si="5"/>
        <v>K2O may be applied, plant response likely</v>
      </c>
      <c r="Q18"/>
    </row>
    <row r="19" spans="1:17" ht="54" customHeight="1" x14ac:dyDescent="0.2">
      <c r="A19" s="24"/>
      <c r="B19" s="16">
        <f t="shared" si="6"/>
        <v>0</v>
      </c>
      <c r="C19" s="4">
        <f t="shared" si="7"/>
        <v>0</v>
      </c>
      <c r="D19" s="4" t="str">
        <f t="shared" si="0"/>
        <v>L-</v>
      </c>
      <c r="E19" s="4">
        <f t="shared" si="1"/>
        <v>3</v>
      </c>
      <c r="F19" s="4">
        <f t="shared" si="8"/>
        <v>130.68</v>
      </c>
      <c r="G19" s="14" t="str">
        <f t="shared" si="2"/>
        <v>P2O5 may be applied, plant response likely</v>
      </c>
      <c r="H19"/>
      <c r="I19" s="24"/>
      <c r="J19" s="16">
        <f t="shared" si="9"/>
        <v>0</v>
      </c>
      <c r="K19" s="4">
        <f t="shared" si="10"/>
        <v>0</v>
      </c>
      <c r="L19" s="4" t="str">
        <f t="shared" si="3"/>
        <v>L-</v>
      </c>
      <c r="M19" s="4">
        <f t="shared" si="4"/>
        <v>3</v>
      </c>
      <c r="N19" s="4">
        <f t="shared" si="11"/>
        <v>130.68</v>
      </c>
      <c r="O19" s="19" t="str">
        <f t="shared" si="5"/>
        <v>K2O may be applied, plant response likely</v>
      </c>
      <c r="Q19"/>
    </row>
    <row r="20" spans="1:17" ht="54" customHeight="1" x14ac:dyDescent="0.2">
      <c r="A20" s="25"/>
      <c r="B20" s="17">
        <f t="shared" si="6"/>
        <v>0</v>
      </c>
      <c r="C20" s="11">
        <f t="shared" si="7"/>
        <v>0</v>
      </c>
      <c r="D20" s="11" t="str">
        <f t="shared" si="0"/>
        <v>L-</v>
      </c>
      <c r="E20" s="11">
        <f t="shared" si="1"/>
        <v>3</v>
      </c>
      <c r="F20" s="11">
        <f t="shared" si="8"/>
        <v>130.68</v>
      </c>
      <c r="G20" s="15" t="str">
        <f t="shared" si="2"/>
        <v>P2O5 may be applied, plant response likely</v>
      </c>
      <c r="H20"/>
      <c r="I20" s="26"/>
      <c r="J20" s="18">
        <f t="shared" si="9"/>
        <v>0</v>
      </c>
      <c r="K20" s="12">
        <f t="shared" si="10"/>
        <v>0</v>
      </c>
      <c r="L20" s="12" t="str">
        <f t="shared" si="3"/>
        <v>L-</v>
      </c>
      <c r="M20" s="12">
        <f t="shared" si="4"/>
        <v>3</v>
      </c>
      <c r="N20" s="12">
        <f t="shared" si="11"/>
        <v>130.68</v>
      </c>
      <c r="O20" s="20" t="str">
        <f t="shared" si="5"/>
        <v>K2O may be applied, plant response likely</v>
      </c>
      <c r="Q20"/>
    </row>
    <row r="21" spans="1:17" ht="54" customHeight="1" x14ac:dyDescent="0.2">
      <c r="A21" s="24"/>
      <c r="B21" s="16">
        <f t="shared" si="6"/>
        <v>0</v>
      </c>
      <c r="C21" s="4">
        <f t="shared" si="7"/>
        <v>0</v>
      </c>
      <c r="D21" s="4" t="str">
        <f t="shared" si="0"/>
        <v>L-</v>
      </c>
      <c r="E21" s="4">
        <f t="shared" si="1"/>
        <v>3</v>
      </c>
      <c r="F21" s="4">
        <f t="shared" si="8"/>
        <v>130.68</v>
      </c>
      <c r="G21" s="14" t="str">
        <f t="shared" si="2"/>
        <v>P2O5 may be applied, plant response likely</v>
      </c>
      <c r="H21"/>
      <c r="I21" s="24"/>
      <c r="J21" s="16">
        <f t="shared" si="9"/>
        <v>0</v>
      </c>
      <c r="K21" s="4">
        <f t="shared" si="10"/>
        <v>0</v>
      </c>
      <c r="L21" s="4" t="str">
        <f t="shared" si="3"/>
        <v>L-</v>
      </c>
      <c r="M21" s="4">
        <f t="shared" si="4"/>
        <v>3</v>
      </c>
      <c r="N21" s="4">
        <f t="shared" si="11"/>
        <v>130.68</v>
      </c>
      <c r="O21" s="19" t="str">
        <f t="shared" si="5"/>
        <v>K2O may be applied, plant response likely</v>
      </c>
      <c r="Q21"/>
    </row>
    <row r="22" spans="1:17" ht="54" customHeight="1" x14ac:dyDescent="0.2">
      <c r="A22" s="25"/>
      <c r="B22" s="17">
        <f t="shared" si="6"/>
        <v>0</v>
      </c>
      <c r="C22" s="11">
        <f t="shared" si="7"/>
        <v>0</v>
      </c>
      <c r="D22" s="11" t="str">
        <f t="shared" si="0"/>
        <v>L-</v>
      </c>
      <c r="E22" s="11">
        <f t="shared" si="1"/>
        <v>3</v>
      </c>
      <c r="F22" s="11">
        <f t="shared" si="8"/>
        <v>130.68</v>
      </c>
      <c r="G22" s="15" t="str">
        <f t="shared" si="2"/>
        <v>P2O5 may be applied, plant response likely</v>
      </c>
      <c r="H22"/>
      <c r="I22" s="26"/>
      <c r="J22" s="18">
        <f t="shared" si="9"/>
        <v>0</v>
      </c>
      <c r="K22" s="12">
        <f t="shared" si="10"/>
        <v>0</v>
      </c>
      <c r="L22" s="12" t="str">
        <f t="shared" si="3"/>
        <v>L-</v>
      </c>
      <c r="M22" s="12">
        <f t="shared" si="4"/>
        <v>3</v>
      </c>
      <c r="N22" s="12">
        <f t="shared" si="11"/>
        <v>130.68</v>
      </c>
      <c r="O22" s="20" t="str">
        <f t="shared" si="5"/>
        <v>K2O may be applied, plant response likely</v>
      </c>
      <c r="Q22"/>
    </row>
    <row r="23" spans="1:17" ht="54" customHeight="1" x14ac:dyDescent="0.2">
      <c r="A23" s="24"/>
      <c r="B23" s="16">
        <f t="shared" si="6"/>
        <v>0</v>
      </c>
      <c r="C23" s="4">
        <f t="shared" si="7"/>
        <v>0</v>
      </c>
      <c r="D23" s="4" t="str">
        <f t="shared" si="0"/>
        <v>L-</v>
      </c>
      <c r="E23" s="4">
        <f t="shared" si="1"/>
        <v>3</v>
      </c>
      <c r="F23" s="4">
        <f t="shared" si="8"/>
        <v>130.68</v>
      </c>
      <c r="G23" s="14" t="str">
        <f t="shared" si="2"/>
        <v>P2O5 may be applied, plant response likely</v>
      </c>
      <c r="H23"/>
      <c r="I23" s="24"/>
      <c r="J23" s="16">
        <f t="shared" si="9"/>
        <v>0</v>
      </c>
      <c r="K23" s="4">
        <f t="shared" si="10"/>
        <v>0</v>
      </c>
      <c r="L23" s="4" t="str">
        <f t="shared" si="3"/>
        <v>L-</v>
      </c>
      <c r="M23" s="4">
        <f t="shared" si="4"/>
        <v>3</v>
      </c>
      <c r="N23" s="4">
        <f t="shared" si="11"/>
        <v>130.68</v>
      </c>
      <c r="O23" s="19" t="str">
        <f t="shared" si="5"/>
        <v>K2O may be applied, plant response likely</v>
      </c>
      <c r="Q23"/>
    </row>
    <row r="24" spans="1:17" ht="54" customHeight="1" x14ac:dyDescent="0.2">
      <c r="A24" s="25"/>
      <c r="B24" s="17">
        <f t="shared" si="6"/>
        <v>0</v>
      </c>
      <c r="C24" s="11">
        <f t="shared" si="7"/>
        <v>0</v>
      </c>
      <c r="D24" s="11" t="str">
        <f t="shared" si="0"/>
        <v>L-</v>
      </c>
      <c r="E24" s="11">
        <f t="shared" si="1"/>
        <v>3</v>
      </c>
      <c r="F24" s="11">
        <f t="shared" si="8"/>
        <v>130.68</v>
      </c>
      <c r="G24" s="15" t="str">
        <f t="shared" si="2"/>
        <v>P2O5 may be applied, plant response likely</v>
      </c>
      <c r="H24"/>
      <c r="I24" s="26"/>
      <c r="J24" s="18">
        <f t="shared" si="9"/>
        <v>0</v>
      </c>
      <c r="K24" s="12">
        <f t="shared" si="10"/>
        <v>0</v>
      </c>
      <c r="L24" s="12" t="str">
        <f t="shared" si="3"/>
        <v>L-</v>
      </c>
      <c r="M24" s="12">
        <f t="shared" si="4"/>
        <v>3</v>
      </c>
      <c r="N24" s="12">
        <f t="shared" si="11"/>
        <v>130.68</v>
      </c>
      <c r="O24" s="20" t="str">
        <f t="shared" si="5"/>
        <v>K2O may be applied, plant response likely</v>
      </c>
      <c r="Q24"/>
    </row>
    <row r="25" spans="1:17" ht="54" customHeight="1" x14ac:dyDescent="0.2">
      <c r="A25" s="24"/>
      <c r="B25" s="16">
        <f t="shared" si="6"/>
        <v>0</v>
      </c>
      <c r="C25" s="4">
        <f t="shared" si="7"/>
        <v>0</v>
      </c>
      <c r="D25" s="4" t="str">
        <f t="shared" si="0"/>
        <v>L-</v>
      </c>
      <c r="E25" s="4">
        <f t="shared" si="1"/>
        <v>3</v>
      </c>
      <c r="F25" s="4">
        <f t="shared" si="8"/>
        <v>130.68</v>
      </c>
      <c r="G25" s="14" t="str">
        <f t="shared" si="2"/>
        <v>P2O5 may be applied, plant response likely</v>
      </c>
      <c r="H25"/>
      <c r="I25" s="24"/>
      <c r="J25" s="16">
        <f t="shared" si="9"/>
        <v>0</v>
      </c>
      <c r="K25" s="4">
        <f t="shared" si="10"/>
        <v>0</v>
      </c>
      <c r="L25" s="4" t="str">
        <f t="shared" si="3"/>
        <v>L-</v>
      </c>
      <c r="M25" s="4">
        <f t="shared" si="4"/>
        <v>3</v>
      </c>
      <c r="N25" s="4">
        <f t="shared" si="11"/>
        <v>130.68</v>
      </c>
      <c r="O25" s="19" t="str">
        <f t="shared" si="5"/>
        <v>K2O may be applied, plant response likely</v>
      </c>
      <c r="Q25"/>
    </row>
    <row r="26" spans="1:17" ht="54" customHeight="1" x14ac:dyDescent="0.2">
      <c r="A26" s="25"/>
      <c r="B26" s="17">
        <f t="shared" si="6"/>
        <v>0</v>
      </c>
      <c r="C26" s="11">
        <f t="shared" si="7"/>
        <v>0</v>
      </c>
      <c r="D26" s="11" t="str">
        <f t="shared" si="0"/>
        <v>L-</v>
      </c>
      <c r="E26" s="11">
        <f t="shared" si="1"/>
        <v>3</v>
      </c>
      <c r="F26" s="11">
        <f t="shared" si="8"/>
        <v>130.68</v>
      </c>
      <c r="G26" s="15" t="str">
        <f t="shared" si="2"/>
        <v>P2O5 may be applied, plant response likely</v>
      </c>
      <c r="H26"/>
      <c r="I26" s="26"/>
      <c r="J26" s="18">
        <f t="shared" si="9"/>
        <v>0</v>
      </c>
      <c r="K26" s="12">
        <f t="shared" si="10"/>
        <v>0</v>
      </c>
      <c r="L26" s="12" t="str">
        <f t="shared" si="3"/>
        <v>L-</v>
      </c>
      <c r="M26" s="12">
        <f t="shared" si="4"/>
        <v>3</v>
      </c>
      <c r="N26" s="12">
        <f t="shared" si="11"/>
        <v>130.68</v>
      </c>
      <c r="O26" s="20" t="str">
        <f t="shared" si="5"/>
        <v>K2O may be applied, plant response likely</v>
      </c>
      <c r="Q26"/>
    </row>
    <row r="27" spans="1:17" ht="54" customHeight="1" x14ac:dyDescent="0.2">
      <c r="A27" s="24"/>
      <c r="B27" s="16">
        <f t="shared" si="6"/>
        <v>0</v>
      </c>
      <c r="C27" s="4">
        <f t="shared" si="7"/>
        <v>0</v>
      </c>
      <c r="D27" s="4" t="str">
        <f t="shared" si="0"/>
        <v>L-</v>
      </c>
      <c r="E27" s="4">
        <f t="shared" si="1"/>
        <v>3</v>
      </c>
      <c r="F27" s="4">
        <f t="shared" si="8"/>
        <v>130.68</v>
      </c>
      <c r="G27" s="14" t="str">
        <f t="shared" si="2"/>
        <v>P2O5 may be applied, plant response likely</v>
      </c>
      <c r="H27"/>
      <c r="I27" s="24"/>
      <c r="J27" s="16">
        <f t="shared" si="9"/>
        <v>0</v>
      </c>
      <c r="K27" s="4">
        <f t="shared" si="10"/>
        <v>0</v>
      </c>
      <c r="L27" s="4" t="str">
        <f t="shared" si="3"/>
        <v>L-</v>
      </c>
      <c r="M27" s="4">
        <f t="shared" si="4"/>
        <v>3</v>
      </c>
      <c r="N27" s="4">
        <f t="shared" si="11"/>
        <v>130.68</v>
      </c>
      <c r="O27" s="19" t="str">
        <f t="shared" si="5"/>
        <v>K2O may be applied, plant response likely</v>
      </c>
      <c r="Q27"/>
    </row>
    <row r="28" spans="1:17" ht="54" customHeight="1" x14ac:dyDescent="0.2">
      <c r="A28" s="25"/>
      <c r="B28" s="17">
        <f t="shared" si="6"/>
        <v>0</v>
      </c>
      <c r="C28" s="11">
        <f t="shared" si="7"/>
        <v>0</v>
      </c>
      <c r="D28" s="11" t="str">
        <f t="shared" si="0"/>
        <v>L-</v>
      </c>
      <c r="E28" s="11">
        <f t="shared" si="1"/>
        <v>3</v>
      </c>
      <c r="F28" s="11">
        <f t="shared" si="8"/>
        <v>130.68</v>
      </c>
      <c r="G28" s="15" t="str">
        <f t="shared" si="2"/>
        <v>P2O5 may be applied, plant response likely</v>
      </c>
      <c r="H28"/>
      <c r="I28" s="26"/>
      <c r="J28" s="18">
        <f t="shared" si="9"/>
        <v>0</v>
      </c>
      <c r="K28" s="12">
        <f t="shared" si="10"/>
        <v>0</v>
      </c>
      <c r="L28" s="12" t="str">
        <f t="shared" si="3"/>
        <v>L-</v>
      </c>
      <c r="M28" s="12">
        <f t="shared" si="4"/>
        <v>3</v>
      </c>
      <c r="N28" s="12">
        <f t="shared" si="11"/>
        <v>130.68</v>
      </c>
      <c r="O28" s="20" t="str">
        <f t="shared" si="5"/>
        <v>K2O may be applied, plant response likely</v>
      </c>
      <c r="Q28"/>
    </row>
    <row r="29" spans="1:17" ht="54" customHeight="1" x14ac:dyDescent="0.2">
      <c r="A29" s="24"/>
      <c r="B29" s="16">
        <f t="shared" si="6"/>
        <v>0</v>
      </c>
      <c r="C29" s="4">
        <f t="shared" si="7"/>
        <v>0</v>
      </c>
      <c r="D29" s="4" t="str">
        <f t="shared" si="0"/>
        <v>L-</v>
      </c>
      <c r="E29" s="4">
        <f t="shared" si="1"/>
        <v>3</v>
      </c>
      <c r="F29" s="4">
        <f t="shared" si="8"/>
        <v>130.68</v>
      </c>
      <c r="G29" s="14" t="str">
        <f t="shared" si="2"/>
        <v>P2O5 may be applied, plant response likely</v>
      </c>
      <c r="H29"/>
      <c r="I29" s="24"/>
      <c r="J29" s="16">
        <f t="shared" si="9"/>
        <v>0</v>
      </c>
      <c r="K29" s="4">
        <f t="shared" si="10"/>
        <v>0</v>
      </c>
      <c r="L29" s="4" t="str">
        <f t="shared" si="3"/>
        <v>L-</v>
      </c>
      <c r="M29" s="4">
        <f t="shared" si="4"/>
        <v>3</v>
      </c>
      <c r="N29" s="4">
        <f t="shared" si="11"/>
        <v>130.68</v>
      </c>
      <c r="O29" s="19" t="str">
        <f t="shared" si="5"/>
        <v>K2O may be applied, plant response likely</v>
      </c>
      <c r="Q29"/>
    </row>
    <row r="30" spans="1:17" ht="54" customHeight="1" x14ac:dyDescent="0.2">
      <c r="A30" s="25"/>
      <c r="B30" s="17">
        <f t="shared" si="6"/>
        <v>0</v>
      </c>
      <c r="C30" s="11">
        <f t="shared" si="7"/>
        <v>0</v>
      </c>
      <c r="D30" s="11" t="str">
        <f t="shared" si="0"/>
        <v>L-</v>
      </c>
      <c r="E30" s="11">
        <f t="shared" si="1"/>
        <v>3</v>
      </c>
      <c r="F30" s="11">
        <f t="shared" si="8"/>
        <v>130.68</v>
      </c>
      <c r="G30" s="15" t="str">
        <f t="shared" si="2"/>
        <v>P2O5 may be applied, plant response likely</v>
      </c>
      <c r="H30"/>
      <c r="I30" s="26"/>
      <c r="J30" s="18">
        <f t="shared" si="9"/>
        <v>0</v>
      </c>
      <c r="K30" s="12">
        <f t="shared" si="10"/>
        <v>0</v>
      </c>
      <c r="L30" s="12" t="str">
        <f t="shared" si="3"/>
        <v>L-</v>
      </c>
      <c r="M30" s="12">
        <f t="shared" si="4"/>
        <v>3</v>
      </c>
      <c r="N30" s="12">
        <f t="shared" si="11"/>
        <v>130.68</v>
      </c>
      <c r="O30" s="20" t="str">
        <f t="shared" si="5"/>
        <v>K2O may be applied, plant response likely</v>
      </c>
      <c r="Q30"/>
    </row>
    <row r="31" spans="1:17" ht="54" customHeight="1" x14ac:dyDescent="0.2">
      <c r="A31" s="24"/>
      <c r="B31" s="16">
        <f t="shared" si="6"/>
        <v>0</v>
      </c>
      <c r="C31" s="4">
        <f t="shared" si="7"/>
        <v>0</v>
      </c>
      <c r="D31" s="4" t="str">
        <f t="shared" si="0"/>
        <v>L-</v>
      </c>
      <c r="E31" s="4">
        <f t="shared" si="1"/>
        <v>3</v>
      </c>
      <c r="F31" s="4">
        <f t="shared" si="8"/>
        <v>130.68</v>
      </c>
      <c r="G31" s="14" t="str">
        <f t="shared" si="2"/>
        <v>P2O5 may be applied, plant response likely</v>
      </c>
      <c r="H31"/>
      <c r="I31" s="24"/>
      <c r="J31" s="16">
        <f t="shared" si="9"/>
        <v>0</v>
      </c>
      <c r="K31" s="4">
        <f t="shared" si="10"/>
        <v>0</v>
      </c>
      <c r="L31" s="4" t="str">
        <f t="shared" si="3"/>
        <v>L-</v>
      </c>
      <c r="M31" s="4">
        <f t="shared" si="4"/>
        <v>3</v>
      </c>
      <c r="N31" s="4">
        <f t="shared" si="11"/>
        <v>130.68</v>
      </c>
      <c r="O31" s="19" t="str">
        <f t="shared" si="5"/>
        <v>K2O may be applied, plant response likely</v>
      </c>
      <c r="Q31"/>
    </row>
    <row r="32" spans="1:17" ht="54" customHeight="1" x14ac:dyDescent="0.2">
      <c r="A32" s="25"/>
      <c r="B32" s="17">
        <f t="shared" si="6"/>
        <v>0</v>
      </c>
      <c r="C32" s="11">
        <f t="shared" si="7"/>
        <v>0</v>
      </c>
      <c r="D32" s="11" t="str">
        <f t="shared" si="0"/>
        <v>L-</v>
      </c>
      <c r="E32" s="11">
        <f t="shared" si="1"/>
        <v>3</v>
      </c>
      <c r="F32" s="11">
        <f t="shared" si="8"/>
        <v>130.68</v>
      </c>
      <c r="G32" s="15" t="str">
        <f t="shared" si="2"/>
        <v>P2O5 may be applied, plant response likely</v>
      </c>
      <c r="H32"/>
      <c r="I32" s="26"/>
      <c r="J32" s="18">
        <f t="shared" si="9"/>
        <v>0</v>
      </c>
      <c r="K32" s="12">
        <f t="shared" si="10"/>
        <v>0</v>
      </c>
      <c r="L32" s="12" t="str">
        <f t="shared" si="3"/>
        <v>L-</v>
      </c>
      <c r="M32" s="12">
        <f t="shared" si="4"/>
        <v>3</v>
      </c>
      <c r="N32" s="12">
        <f t="shared" si="11"/>
        <v>130.68</v>
      </c>
      <c r="O32" s="20" t="str">
        <f t="shared" si="5"/>
        <v>K2O may be applied, plant response likely</v>
      </c>
      <c r="Q32"/>
    </row>
    <row r="33" spans="1:17" ht="54" customHeight="1" x14ac:dyDescent="0.2">
      <c r="A33" s="24"/>
      <c r="B33" s="16">
        <f t="shared" si="6"/>
        <v>0</v>
      </c>
      <c r="C33" s="4">
        <f t="shared" si="7"/>
        <v>0</v>
      </c>
      <c r="D33" s="4" t="str">
        <f t="shared" si="0"/>
        <v>L-</v>
      </c>
      <c r="E33" s="4">
        <f t="shared" si="1"/>
        <v>3</v>
      </c>
      <c r="F33" s="4">
        <f t="shared" si="8"/>
        <v>130.68</v>
      </c>
      <c r="G33" s="14" t="str">
        <f t="shared" si="2"/>
        <v>P2O5 may be applied, plant response likely</v>
      </c>
      <c r="H33"/>
      <c r="I33" s="24"/>
      <c r="J33" s="16">
        <f t="shared" si="9"/>
        <v>0</v>
      </c>
      <c r="K33" s="4">
        <f t="shared" si="10"/>
        <v>0</v>
      </c>
      <c r="L33" s="4" t="str">
        <f t="shared" si="3"/>
        <v>L-</v>
      </c>
      <c r="M33" s="4">
        <f t="shared" si="4"/>
        <v>3</v>
      </c>
      <c r="N33" s="4">
        <f t="shared" si="11"/>
        <v>130.68</v>
      </c>
      <c r="O33" s="19" t="str">
        <f t="shared" si="5"/>
        <v>K2O may be applied, plant response likely</v>
      </c>
      <c r="Q33"/>
    </row>
    <row r="34" spans="1:17" ht="54" customHeight="1" x14ac:dyDescent="0.2">
      <c r="A34" s="25"/>
      <c r="B34" s="17">
        <f t="shared" si="6"/>
        <v>0</v>
      </c>
      <c r="C34" s="11">
        <f t="shared" si="7"/>
        <v>0</v>
      </c>
      <c r="D34" s="11" t="str">
        <f t="shared" si="0"/>
        <v>L-</v>
      </c>
      <c r="E34" s="11">
        <f t="shared" si="1"/>
        <v>3</v>
      </c>
      <c r="F34" s="11">
        <f t="shared" si="8"/>
        <v>130.68</v>
      </c>
      <c r="G34" s="15" t="str">
        <f t="shared" si="2"/>
        <v>P2O5 may be applied, plant response likely</v>
      </c>
      <c r="H34"/>
      <c r="I34" s="26"/>
      <c r="J34" s="18">
        <f t="shared" si="9"/>
        <v>0</v>
      </c>
      <c r="K34" s="12">
        <f t="shared" si="10"/>
        <v>0</v>
      </c>
      <c r="L34" s="12" t="str">
        <f t="shared" si="3"/>
        <v>L-</v>
      </c>
      <c r="M34" s="12">
        <f t="shared" si="4"/>
        <v>3</v>
      </c>
      <c r="N34" s="12">
        <f t="shared" si="11"/>
        <v>130.68</v>
      </c>
      <c r="O34" s="20" t="str">
        <f t="shared" si="5"/>
        <v>K2O may be applied, plant response likely</v>
      </c>
      <c r="Q34"/>
    </row>
    <row r="35" spans="1:17" ht="54" customHeight="1" x14ac:dyDescent="0.2">
      <c r="A35" s="24"/>
      <c r="B35" s="16">
        <f t="shared" si="6"/>
        <v>0</v>
      </c>
      <c r="C35" s="4">
        <f t="shared" si="7"/>
        <v>0</v>
      </c>
      <c r="D35" s="4" t="str">
        <f t="shared" si="0"/>
        <v>L-</v>
      </c>
      <c r="E35" s="4">
        <f t="shared" si="1"/>
        <v>3</v>
      </c>
      <c r="F35" s="4">
        <f t="shared" si="8"/>
        <v>130.68</v>
      </c>
      <c r="G35" s="14" t="str">
        <f t="shared" si="2"/>
        <v>P2O5 may be applied, plant response likely</v>
      </c>
      <c r="H35"/>
      <c r="I35" s="24"/>
      <c r="J35" s="16">
        <f t="shared" si="9"/>
        <v>0</v>
      </c>
      <c r="K35" s="4">
        <f t="shared" si="10"/>
        <v>0</v>
      </c>
      <c r="L35" s="4" t="str">
        <f t="shared" si="3"/>
        <v>L-</v>
      </c>
      <c r="M35" s="4">
        <f t="shared" si="4"/>
        <v>3</v>
      </c>
      <c r="N35" s="4">
        <f t="shared" si="11"/>
        <v>130.68</v>
      </c>
      <c r="O35" s="19" t="str">
        <f t="shared" si="5"/>
        <v>K2O may be applied, plant response likely</v>
      </c>
      <c r="Q35"/>
    </row>
    <row r="36" spans="1:17" ht="54" customHeight="1" x14ac:dyDescent="0.2">
      <c r="A36" s="25"/>
      <c r="B36" s="17">
        <f t="shared" si="6"/>
        <v>0</v>
      </c>
      <c r="C36" s="11">
        <f t="shared" si="7"/>
        <v>0</v>
      </c>
      <c r="D36" s="11" t="str">
        <f t="shared" si="0"/>
        <v>L-</v>
      </c>
      <c r="E36" s="11">
        <f t="shared" si="1"/>
        <v>3</v>
      </c>
      <c r="F36" s="11">
        <f t="shared" si="8"/>
        <v>130.68</v>
      </c>
      <c r="G36" s="15" t="str">
        <f t="shared" si="2"/>
        <v>P2O5 may be applied, plant response likely</v>
      </c>
      <c r="H36"/>
      <c r="I36" s="26"/>
      <c r="J36" s="18">
        <f t="shared" si="9"/>
        <v>0</v>
      </c>
      <c r="K36" s="12">
        <f t="shared" si="10"/>
        <v>0</v>
      </c>
      <c r="L36" s="12" t="str">
        <f t="shared" si="3"/>
        <v>L-</v>
      </c>
      <c r="M36" s="12">
        <f t="shared" si="4"/>
        <v>3</v>
      </c>
      <c r="N36" s="12">
        <f t="shared" si="11"/>
        <v>130.68</v>
      </c>
      <c r="O36" s="20" t="str">
        <f t="shared" si="5"/>
        <v>K2O may be applied, plant response likely</v>
      </c>
      <c r="Q36"/>
    </row>
    <row r="37" spans="1:17" ht="54" customHeight="1" x14ac:dyDescent="0.2">
      <c r="A37" s="24"/>
      <c r="B37" s="16">
        <f t="shared" si="6"/>
        <v>0</v>
      </c>
      <c r="C37" s="4">
        <f t="shared" si="7"/>
        <v>0</v>
      </c>
      <c r="D37" s="4" t="str">
        <f t="shared" si="0"/>
        <v>L-</v>
      </c>
      <c r="E37" s="4">
        <f t="shared" si="1"/>
        <v>3</v>
      </c>
      <c r="F37" s="4">
        <f t="shared" si="8"/>
        <v>130.68</v>
      </c>
      <c r="G37" s="14" t="str">
        <f t="shared" si="2"/>
        <v>P2O5 may be applied, plant response likely</v>
      </c>
      <c r="H37"/>
      <c r="I37" s="24"/>
      <c r="J37" s="16">
        <f t="shared" si="9"/>
        <v>0</v>
      </c>
      <c r="K37" s="4">
        <f t="shared" si="10"/>
        <v>0</v>
      </c>
      <c r="L37" s="4" t="str">
        <f t="shared" si="3"/>
        <v>L-</v>
      </c>
      <c r="M37" s="4">
        <f t="shared" si="4"/>
        <v>3</v>
      </c>
      <c r="N37" s="4">
        <f t="shared" si="11"/>
        <v>130.68</v>
      </c>
      <c r="O37" s="19" t="str">
        <f t="shared" si="5"/>
        <v>K2O may be applied, plant response likely</v>
      </c>
      <c r="Q37"/>
    </row>
    <row r="38" spans="1:17" ht="54" customHeight="1" x14ac:dyDescent="0.2">
      <c r="A38" s="25"/>
      <c r="B38" s="17">
        <f t="shared" si="6"/>
        <v>0</v>
      </c>
      <c r="C38" s="11">
        <f t="shared" si="7"/>
        <v>0</v>
      </c>
      <c r="D38" s="11" t="str">
        <f t="shared" si="0"/>
        <v>L-</v>
      </c>
      <c r="E38" s="11">
        <f t="shared" si="1"/>
        <v>3</v>
      </c>
      <c r="F38" s="11">
        <f t="shared" si="8"/>
        <v>130.68</v>
      </c>
      <c r="G38" s="15" t="str">
        <f t="shared" si="2"/>
        <v>P2O5 may be applied, plant response likely</v>
      </c>
      <c r="H38"/>
      <c r="I38" s="26"/>
      <c r="J38" s="18">
        <f t="shared" si="9"/>
        <v>0</v>
      </c>
      <c r="K38" s="12">
        <f t="shared" si="10"/>
        <v>0</v>
      </c>
      <c r="L38" s="12" t="str">
        <f t="shared" si="3"/>
        <v>L-</v>
      </c>
      <c r="M38" s="12">
        <f t="shared" si="4"/>
        <v>3</v>
      </c>
      <c r="N38" s="12">
        <f t="shared" si="11"/>
        <v>130.68</v>
      </c>
      <c r="O38" s="20" t="str">
        <f t="shared" si="5"/>
        <v>K2O may be applied, plant response likely</v>
      </c>
      <c r="Q38"/>
    </row>
    <row r="39" spans="1:17" ht="54" customHeight="1" x14ac:dyDescent="0.2">
      <c r="A39" s="24"/>
      <c r="B39" s="16">
        <f t="shared" si="6"/>
        <v>0</v>
      </c>
      <c r="C39" s="4">
        <f t="shared" si="7"/>
        <v>0</v>
      </c>
      <c r="D39" s="4" t="str">
        <f t="shared" ref="D39:D56" si="12">VLOOKUP(C39,$B$60:$C$70, 2)</f>
        <v>L-</v>
      </c>
      <c r="E39" s="4">
        <f t="shared" ref="E39:E56" si="13">VLOOKUP(C39,$B$72:$C$82,2)</f>
        <v>3</v>
      </c>
      <c r="F39" s="4">
        <f t="shared" si="8"/>
        <v>130.68</v>
      </c>
      <c r="G39" s="14" t="str">
        <f t="shared" ref="G39:G56" si="14">VLOOKUP(C39,$B$85:$C$93,2)</f>
        <v>P2O5 may be applied, plant response likely</v>
      </c>
      <c r="H39"/>
      <c r="I39" s="24"/>
      <c r="J39" s="16">
        <f t="shared" si="9"/>
        <v>0</v>
      </c>
      <c r="K39" s="4">
        <f t="shared" si="10"/>
        <v>0</v>
      </c>
      <c r="L39" s="4" t="str">
        <f t="shared" ref="L39:L56" si="15">VLOOKUP(K39,$B$96:$C$106, 2)</f>
        <v>L-</v>
      </c>
      <c r="M39" s="4">
        <f t="shared" ref="M39:M56" si="16">VLOOKUP(K39,$B$109:$C$119,2)</f>
        <v>3</v>
      </c>
      <c r="N39" s="4">
        <f t="shared" si="11"/>
        <v>130.68</v>
      </c>
      <c r="O39" s="19" t="str">
        <f t="shared" ref="O39:O56" si="17">VLOOKUP(K39,$B$122:$C$127,2)</f>
        <v>K2O may be applied, plant response likely</v>
      </c>
      <c r="Q39"/>
    </row>
    <row r="40" spans="1:17" ht="54" customHeight="1" x14ac:dyDescent="0.2">
      <c r="A40" s="25"/>
      <c r="B40" s="17">
        <f t="shared" si="6"/>
        <v>0</v>
      </c>
      <c r="C40" s="11">
        <f t="shared" si="7"/>
        <v>0</v>
      </c>
      <c r="D40" s="11" t="str">
        <f t="shared" si="12"/>
        <v>L-</v>
      </c>
      <c r="E40" s="11">
        <f t="shared" si="13"/>
        <v>3</v>
      </c>
      <c r="F40" s="11">
        <f t="shared" si="8"/>
        <v>130.68</v>
      </c>
      <c r="G40" s="15" t="str">
        <f t="shared" si="14"/>
        <v>P2O5 may be applied, plant response likely</v>
      </c>
      <c r="H40"/>
      <c r="I40" s="26"/>
      <c r="J40" s="18">
        <f t="shared" si="9"/>
        <v>0</v>
      </c>
      <c r="K40" s="12">
        <f t="shared" si="10"/>
        <v>0</v>
      </c>
      <c r="L40" s="12" t="str">
        <f t="shared" si="15"/>
        <v>L-</v>
      </c>
      <c r="M40" s="12">
        <f t="shared" si="16"/>
        <v>3</v>
      </c>
      <c r="N40" s="12">
        <f t="shared" si="11"/>
        <v>130.68</v>
      </c>
      <c r="O40" s="20" t="str">
        <f t="shared" si="17"/>
        <v>K2O may be applied, plant response likely</v>
      </c>
      <c r="Q40"/>
    </row>
    <row r="41" spans="1:17" ht="54" customHeight="1" x14ac:dyDescent="0.2">
      <c r="A41" s="24"/>
      <c r="B41" s="16">
        <f t="shared" si="6"/>
        <v>0</v>
      </c>
      <c r="C41" s="4">
        <f t="shared" si="7"/>
        <v>0</v>
      </c>
      <c r="D41" s="4" t="str">
        <f t="shared" si="12"/>
        <v>L-</v>
      </c>
      <c r="E41" s="4">
        <f t="shared" si="13"/>
        <v>3</v>
      </c>
      <c r="F41" s="4">
        <f t="shared" si="8"/>
        <v>130.68</v>
      </c>
      <c r="G41" s="14" t="str">
        <f t="shared" si="14"/>
        <v>P2O5 may be applied, plant response likely</v>
      </c>
      <c r="H41"/>
      <c r="I41" s="24"/>
      <c r="J41" s="16">
        <f t="shared" si="9"/>
        <v>0</v>
      </c>
      <c r="K41" s="4">
        <f t="shared" si="10"/>
        <v>0</v>
      </c>
      <c r="L41" s="4" t="str">
        <f t="shared" si="15"/>
        <v>L-</v>
      </c>
      <c r="M41" s="4">
        <f t="shared" si="16"/>
        <v>3</v>
      </c>
      <c r="N41" s="4">
        <f t="shared" si="11"/>
        <v>130.68</v>
      </c>
      <c r="O41" s="19" t="str">
        <f t="shared" si="17"/>
        <v>K2O may be applied, plant response likely</v>
      </c>
      <c r="Q41"/>
    </row>
    <row r="42" spans="1:17" ht="54" customHeight="1" x14ac:dyDescent="0.2">
      <c r="A42" s="25"/>
      <c r="B42" s="17">
        <f t="shared" si="6"/>
        <v>0</v>
      </c>
      <c r="C42" s="11">
        <f t="shared" si="7"/>
        <v>0</v>
      </c>
      <c r="D42" s="11" t="str">
        <f t="shared" si="12"/>
        <v>L-</v>
      </c>
      <c r="E42" s="11">
        <f t="shared" si="13"/>
        <v>3</v>
      </c>
      <c r="F42" s="11">
        <f t="shared" si="8"/>
        <v>130.68</v>
      </c>
      <c r="G42" s="15" t="str">
        <f t="shared" si="14"/>
        <v>P2O5 may be applied, plant response likely</v>
      </c>
      <c r="H42"/>
      <c r="I42" s="26"/>
      <c r="J42" s="18">
        <f t="shared" si="9"/>
        <v>0</v>
      </c>
      <c r="K42" s="12">
        <f t="shared" si="10"/>
        <v>0</v>
      </c>
      <c r="L42" s="12" t="str">
        <f t="shared" si="15"/>
        <v>L-</v>
      </c>
      <c r="M42" s="12">
        <f t="shared" si="16"/>
        <v>3</v>
      </c>
      <c r="N42" s="12">
        <f t="shared" si="11"/>
        <v>130.68</v>
      </c>
      <c r="O42" s="20" t="str">
        <f t="shared" si="17"/>
        <v>K2O may be applied, plant response likely</v>
      </c>
      <c r="Q42"/>
    </row>
    <row r="43" spans="1:17" ht="54" customHeight="1" x14ac:dyDescent="0.2">
      <c r="A43" s="24"/>
      <c r="B43" s="16">
        <f t="shared" si="6"/>
        <v>0</v>
      </c>
      <c r="C43" s="4">
        <f t="shared" si="7"/>
        <v>0</v>
      </c>
      <c r="D43" s="4" t="str">
        <f t="shared" si="12"/>
        <v>L-</v>
      </c>
      <c r="E43" s="4">
        <f t="shared" si="13"/>
        <v>3</v>
      </c>
      <c r="F43" s="4">
        <f t="shared" si="8"/>
        <v>130.68</v>
      </c>
      <c r="G43" s="14" t="str">
        <f t="shared" si="14"/>
        <v>P2O5 may be applied, plant response likely</v>
      </c>
      <c r="H43"/>
      <c r="I43" s="24"/>
      <c r="J43" s="16">
        <f t="shared" si="9"/>
        <v>0</v>
      </c>
      <c r="K43" s="4">
        <f t="shared" si="10"/>
        <v>0</v>
      </c>
      <c r="L43" s="4" t="str">
        <f t="shared" si="15"/>
        <v>L-</v>
      </c>
      <c r="M43" s="4">
        <f t="shared" si="16"/>
        <v>3</v>
      </c>
      <c r="N43" s="4">
        <f t="shared" si="11"/>
        <v>130.68</v>
      </c>
      <c r="O43" s="19" t="str">
        <f t="shared" si="17"/>
        <v>K2O may be applied, plant response likely</v>
      </c>
      <c r="Q43"/>
    </row>
    <row r="44" spans="1:17" ht="54" customHeight="1" x14ac:dyDescent="0.2">
      <c r="A44" s="25"/>
      <c r="B44" s="17">
        <f t="shared" si="6"/>
        <v>0</v>
      </c>
      <c r="C44" s="11">
        <f t="shared" si="7"/>
        <v>0</v>
      </c>
      <c r="D44" s="11" t="str">
        <f t="shared" si="12"/>
        <v>L-</v>
      </c>
      <c r="E44" s="11">
        <f t="shared" si="13"/>
        <v>3</v>
      </c>
      <c r="F44" s="11">
        <f t="shared" si="8"/>
        <v>130.68</v>
      </c>
      <c r="G44" s="15" t="str">
        <f t="shared" si="14"/>
        <v>P2O5 may be applied, plant response likely</v>
      </c>
      <c r="H44"/>
      <c r="I44" s="26"/>
      <c r="J44" s="18">
        <f t="shared" si="9"/>
        <v>0</v>
      </c>
      <c r="K44" s="12">
        <f t="shared" si="10"/>
        <v>0</v>
      </c>
      <c r="L44" s="12" t="str">
        <f t="shared" si="15"/>
        <v>L-</v>
      </c>
      <c r="M44" s="12">
        <f t="shared" si="16"/>
        <v>3</v>
      </c>
      <c r="N44" s="12">
        <f t="shared" si="11"/>
        <v>130.68</v>
      </c>
      <c r="O44" s="20" t="str">
        <f t="shared" si="17"/>
        <v>K2O may be applied, plant response likely</v>
      </c>
      <c r="Q44"/>
    </row>
    <row r="45" spans="1:17" ht="54" customHeight="1" x14ac:dyDescent="0.2">
      <c r="A45" s="24"/>
      <c r="B45" s="16">
        <f t="shared" si="6"/>
        <v>0</v>
      </c>
      <c r="C45" s="4">
        <f t="shared" si="7"/>
        <v>0</v>
      </c>
      <c r="D45" s="4" t="str">
        <f t="shared" si="12"/>
        <v>L-</v>
      </c>
      <c r="E45" s="4">
        <f t="shared" si="13"/>
        <v>3</v>
      </c>
      <c r="F45" s="4">
        <f t="shared" si="8"/>
        <v>130.68</v>
      </c>
      <c r="G45" s="14" t="str">
        <f t="shared" si="14"/>
        <v>P2O5 may be applied, plant response likely</v>
      </c>
      <c r="H45"/>
      <c r="I45" s="24"/>
      <c r="J45" s="16">
        <f t="shared" si="9"/>
        <v>0</v>
      </c>
      <c r="K45" s="4">
        <f t="shared" si="10"/>
        <v>0</v>
      </c>
      <c r="L45" s="4" t="str">
        <f t="shared" si="15"/>
        <v>L-</v>
      </c>
      <c r="M45" s="4">
        <f t="shared" si="16"/>
        <v>3</v>
      </c>
      <c r="N45" s="4">
        <f t="shared" si="11"/>
        <v>130.68</v>
      </c>
      <c r="O45" s="19" t="str">
        <f t="shared" si="17"/>
        <v>K2O may be applied, plant response likely</v>
      </c>
      <c r="Q45"/>
    </row>
    <row r="46" spans="1:17" ht="54" customHeight="1" x14ac:dyDescent="0.2">
      <c r="A46" s="25"/>
      <c r="B46" s="17">
        <f t="shared" si="6"/>
        <v>0</v>
      </c>
      <c r="C46" s="11">
        <f t="shared" si="7"/>
        <v>0</v>
      </c>
      <c r="D46" s="11" t="str">
        <f t="shared" si="12"/>
        <v>L-</v>
      </c>
      <c r="E46" s="11">
        <f t="shared" si="13"/>
        <v>3</v>
      </c>
      <c r="F46" s="11">
        <f t="shared" si="8"/>
        <v>130.68</v>
      </c>
      <c r="G46" s="15" t="str">
        <f t="shared" si="14"/>
        <v>P2O5 may be applied, plant response likely</v>
      </c>
      <c r="H46"/>
      <c r="I46" s="26"/>
      <c r="J46" s="18">
        <f t="shared" si="9"/>
        <v>0</v>
      </c>
      <c r="K46" s="12">
        <f t="shared" si="10"/>
        <v>0</v>
      </c>
      <c r="L46" s="12" t="str">
        <f t="shared" si="15"/>
        <v>L-</v>
      </c>
      <c r="M46" s="12">
        <f t="shared" si="16"/>
        <v>3</v>
      </c>
      <c r="N46" s="12">
        <f t="shared" si="11"/>
        <v>130.68</v>
      </c>
      <c r="O46" s="20" t="str">
        <f t="shared" si="17"/>
        <v>K2O may be applied, plant response likely</v>
      </c>
      <c r="Q46"/>
    </row>
    <row r="47" spans="1:17" ht="54" customHeight="1" x14ac:dyDescent="0.2">
      <c r="A47" s="24"/>
      <c r="B47" s="16">
        <f t="shared" si="6"/>
        <v>0</v>
      </c>
      <c r="C47" s="4">
        <f t="shared" si="7"/>
        <v>0</v>
      </c>
      <c r="D47" s="4" t="str">
        <f t="shared" si="12"/>
        <v>L-</v>
      </c>
      <c r="E47" s="4">
        <f t="shared" si="13"/>
        <v>3</v>
      </c>
      <c r="F47" s="4">
        <f t="shared" si="8"/>
        <v>130.68</v>
      </c>
      <c r="G47" s="14" t="str">
        <f t="shared" si="14"/>
        <v>P2O5 may be applied, plant response likely</v>
      </c>
      <c r="H47"/>
      <c r="I47" s="24"/>
      <c r="J47" s="16">
        <f t="shared" si="9"/>
        <v>0</v>
      </c>
      <c r="K47" s="4">
        <f t="shared" si="10"/>
        <v>0</v>
      </c>
      <c r="L47" s="4" t="str">
        <f t="shared" si="15"/>
        <v>L-</v>
      </c>
      <c r="M47" s="4">
        <f t="shared" si="16"/>
        <v>3</v>
      </c>
      <c r="N47" s="4">
        <f t="shared" si="11"/>
        <v>130.68</v>
      </c>
      <c r="O47" s="19" t="str">
        <f t="shared" si="17"/>
        <v>K2O may be applied, plant response likely</v>
      </c>
      <c r="Q47"/>
    </row>
    <row r="48" spans="1:17" ht="54" customHeight="1" x14ac:dyDescent="0.2">
      <c r="A48" s="25"/>
      <c r="B48" s="17">
        <f t="shared" si="6"/>
        <v>0</v>
      </c>
      <c r="C48" s="11">
        <f t="shared" si="7"/>
        <v>0</v>
      </c>
      <c r="D48" s="11" t="str">
        <f t="shared" si="12"/>
        <v>L-</v>
      </c>
      <c r="E48" s="11">
        <f t="shared" si="13"/>
        <v>3</v>
      </c>
      <c r="F48" s="11">
        <f t="shared" si="8"/>
        <v>130.68</v>
      </c>
      <c r="G48" s="15" t="str">
        <f t="shared" si="14"/>
        <v>P2O5 may be applied, plant response likely</v>
      </c>
      <c r="H48"/>
      <c r="I48" s="26"/>
      <c r="J48" s="18">
        <f t="shared" si="9"/>
        <v>0</v>
      </c>
      <c r="K48" s="12">
        <f t="shared" si="10"/>
        <v>0</v>
      </c>
      <c r="L48" s="12" t="str">
        <f t="shared" si="15"/>
        <v>L-</v>
      </c>
      <c r="M48" s="12">
        <f t="shared" si="16"/>
        <v>3</v>
      </c>
      <c r="N48" s="12">
        <f t="shared" si="11"/>
        <v>130.68</v>
      </c>
      <c r="O48" s="20" t="str">
        <f t="shared" si="17"/>
        <v>K2O may be applied, plant response likely</v>
      </c>
      <c r="Q48"/>
    </row>
    <row r="49" spans="1:17" ht="54" customHeight="1" x14ac:dyDescent="0.2">
      <c r="A49" s="24"/>
      <c r="B49" s="16">
        <f t="shared" si="6"/>
        <v>0</v>
      </c>
      <c r="C49" s="4">
        <f t="shared" si="7"/>
        <v>0</v>
      </c>
      <c r="D49" s="4" t="str">
        <f t="shared" si="12"/>
        <v>L-</v>
      </c>
      <c r="E49" s="4">
        <f t="shared" si="13"/>
        <v>3</v>
      </c>
      <c r="F49" s="4">
        <f t="shared" si="8"/>
        <v>130.68</v>
      </c>
      <c r="G49" s="14" t="str">
        <f t="shared" si="14"/>
        <v>P2O5 may be applied, plant response likely</v>
      </c>
      <c r="H49"/>
      <c r="I49" s="24"/>
      <c r="J49" s="16">
        <f t="shared" si="9"/>
        <v>0</v>
      </c>
      <c r="K49" s="4">
        <f t="shared" si="10"/>
        <v>0</v>
      </c>
      <c r="L49" s="4" t="str">
        <f t="shared" si="15"/>
        <v>L-</v>
      </c>
      <c r="M49" s="4">
        <f t="shared" si="16"/>
        <v>3</v>
      </c>
      <c r="N49" s="4">
        <f t="shared" si="11"/>
        <v>130.68</v>
      </c>
      <c r="O49" s="19" t="str">
        <f t="shared" si="17"/>
        <v>K2O may be applied, plant response likely</v>
      </c>
      <c r="Q49"/>
    </row>
    <row r="50" spans="1:17" ht="54" customHeight="1" x14ac:dyDescent="0.2">
      <c r="A50" s="25"/>
      <c r="B50" s="17">
        <f t="shared" si="6"/>
        <v>0</v>
      </c>
      <c r="C50" s="11">
        <f t="shared" si="7"/>
        <v>0</v>
      </c>
      <c r="D50" s="11" t="str">
        <f t="shared" si="12"/>
        <v>L-</v>
      </c>
      <c r="E50" s="11">
        <f t="shared" si="13"/>
        <v>3</v>
      </c>
      <c r="F50" s="11">
        <f t="shared" si="8"/>
        <v>130.68</v>
      </c>
      <c r="G50" s="15" t="str">
        <f t="shared" si="14"/>
        <v>P2O5 may be applied, plant response likely</v>
      </c>
      <c r="H50"/>
      <c r="I50" s="26"/>
      <c r="J50" s="18">
        <f t="shared" si="9"/>
        <v>0</v>
      </c>
      <c r="K50" s="12">
        <f t="shared" si="10"/>
        <v>0</v>
      </c>
      <c r="L50" s="12" t="str">
        <f t="shared" si="15"/>
        <v>L-</v>
      </c>
      <c r="M50" s="12">
        <f t="shared" si="16"/>
        <v>3</v>
      </c>
      <c r="N50" s="12">
        <f t="shared" si="11"/>
        <v>130.68</v>
      </c>
      <c r="O50" s="20" t="str">
        <f t="shared" si="17"/>
        <v>K2O may be applied, plant response likely</v>
      </c>
      <c r="Q50"/>
    </row>
    <row r="51" spans="1:17" ht="54" customHeight="1" x14ac:dyDescent="0.2">
      <c r="A51" s="24"/>
      <c r="B51" s="16">
        <f t="shared" si="6"/>
        <v>0</v>
      </c>
      <c r="C51" s="4">
        <f t="shared" si="7"/>
        <v>0</v>
      </c>
      <c r="D51" s="4" t="str">
        <f t="shared" si="12"/>
        <v>L-</v>
      </c>
      <c r="E51" s="4">
        <f t="shared" si="13"/>
        <v>3</v>
      </c>
      <c r="F51" s="4">
        <f t="shared" si="8"/>
        <v>130.68</v>
      </c>
      <c r="G51" s="14" t="str">
        <f t="shared" si="14"/>
        <v>P2O5 may be applied, plant response likely</v>
      </c>
      <c r="H51"/>
      <c r="I51" s="24"/>
      <c r="J51" s="16">
        <f t="shared" si="9"/>
        <v>0</v>
      </c>
      <c r="K51" s="4">
        <f t="shared" si="10"/>
        <v>0</v>
      </c>
      <c r="L51" s="4" t="str">
        <f t="shared" si="15"/>
        <v>L-</v>
      </c>
      <c r="M51" s="4">
        <f t="shared" si="16"/>
        <v>3</v>
      </c>
      <c r="N51" s="4">
        <f t="shared" si="11"/>
        <v>130.68</v>
      </c>
      <c r="O51" s="19" t="str">
        <f t="shared" si="17"/>
        <v>K2O may be applied, plant response likely</v>
      </c>
      <c r="Q51"/>
    </row>
    <row r="52" spans="1:17" ht="54" customHeight="1" x14ac:dyDescent="0.2">
      <c r="A52" s="25"/>
      <c r="B52" s="17">
        <f t="shared" si="6"/>
        <v>0</v>
      </c>
      <c r="C52" s="11">
        <f t="shared" si="7"/>
        <v>0</v>
      </c>
      <c r="D52" s="11" t="str">
        <f t="shared" si="12"/>
        <v>L-</v>
      </c>
      <c r="E52" s="11">
        <f t="shared" si="13"/>
        <v>3</v>
      </c>
      <c r="F52" s="11">
        <f t="shared" si="8"/>
        <v>130.68</v>
      </c>
      <c r="G52" s="15" t="str">
        <f t="shared" si="14"/>
        <v>P2O5 may be applied, plant response likely</v>
      </c>
      <c r="H52"/>
      <c r="I52" s="26"/>
      <c r="J52" s="18">
        <f t="shared" si="9"/>
        <v>0</v>
      </c>
      <c r="K52" s="12">
        <f t="shared" si="10"/>
        <v>0</v>
      </c>
      <c r="L52" s="12" t="str">
        <f t="shared" si="15"/>
        <v>L-</v>
      </c>
      <c r="M52" s="12">
        <f t="shared" si="16"/>
        <v>3</v>
      </c>
      <c r="N52" s="12">
        <f t="shared" si="11"/>
        <v>130.68</v>
      </c>
      <c r="O52" s="20" t="str">
        <f t="shared" si="17"/>
        <v>K2O may be applied, plant response likely</v>
      </c>
      <c r="Q52"/>
    </row>
    <row r="53" spans="1:17" ht="54" customHeight="1" x14ac:dyDescent="0.2">
      <c r="A53" s="24"/>
      <c r="B53" s="16">
        <f t="shared" si="6"/>
        <v>0</v>
      </c>
      <c r="C53" s="4">
        <f t="shared" si="7"/>
        <v>0</v>
      </c>
      <c r="D53" s="4" t="str">
        <f t="shared" si="12"/>
        <v>L-</v>
      </c>
      <c r="E53" s="4">
        <f t="shared" si="13"/>
        <v>3</v>
      </c>
      <c r="F53" s="4">
        <f t="shared" si="8"/>
        <v>130.68</v>
      </c>
      <c r="G53" s="14" t="str">
        <f t="shared" si="14"/>
        <v>P2O5 may be applied, plant response likely</v>
      </c>
      <c r="H53"/>
      <c r="I53" s="24"/>
      <c r="J53" s="16">
        <f t="shared" si="9"/>
        <v>0</v>
      </c>
      <c r="K53" s="4">
        <f t="shared" si="10"/>
        <v>0</v>
      </c>
      <c r="L53" s="4" t="str">
        <f t="shared" si="15"/>
        <v>L-</v>
      </c>
      <c r="M53" s="4">
        <f t="shared" si="16"/>
        <v>3</v>
      </c>
      <c r="N53" s="4">
        <f t="shared" si="11"/>
        <v>130.68</v>
      </c>
      <c r="O53" s="19" t="str">
        <f t="shared" si="17"/>
        <v>K2O may be applied, plant response likely</v>
      </c>
      <c r="Q53"/>
    </row>
    <row r="54" spans="1:17" ht="54" customHeight="1" x14ac:dyDescent="0.2">
      <c r="A54" s="25"/>
      <c r="B54" s="17">
        <f t="shared" si="6"/>
        <v>0</v>
      </c>
      <c r="C54" s="11">
        <f t="shared" si="7"/>
        <v>0</v>
      </c>
      <c r="D54" s="11" t="str">
        <f t="shared" si="12"/>
        <v>L-</v>
      </c>
      <c r="E54" s="11">
        <f t="shared" si="13"/>
        <v>3</v>
      </c>
      <c r="F54" s="11">
        <f t="shared" si="8"/>
        <v>130.68</v>
      </c>
      <c r="G54" s="15" t="str">
        <f t="shared" si="14"/>
        <v>P2O5 may be applied, plant response likely</v>
      </c>
      <c r="H54"/>
      <c r="I54" s="26"/>
      <c r="J54" s="18">
        <f t="shared" si="9"/>
        <v>0</v>
      </c>
      <c r="K54" s="12">
        <f t="shared" si="10"/>
        <v>0</v>
      </c>
      <c r="L54" s="12" t="str">
        <f t="shared" si="15"/>
        <v>L-</v>
      </c>
      <c r="M54" s="12">
        <f t="shared" si="16"/>
        <v>3</v>
      </c>
      <c r="N54" s="12">
        <f t="shared" si="11"/>
        <v>130.68</v>
      </c>
      <c r="O54" s="20" t="str">
        <f t="shared" si="17"/>
        <v>K2O may be applied, plant response likely</v>
      </c>
      <c r="Q54"/>
    </row>
    <row r="55" spans="1:17" ht="54" customHeight="1" x14ac:dyDescent="0.2">
      <c r="A55" s="24"/>
      <c r="B55" s="16">
        <f t="shared" si="6"/>
        <v>0</v>
      </c>
      <c r="C55" s="4">
        <f t="shared" si="7"/>
        <v>0</v>
      </c>
      <c r="D55" s="4" t="str">
        <f t="shared" si="12"/>
        <v>L-</v>
      </c>
      <c r="E55" s="4">
        <f t="shared" si="13"/>
        <v>3</v>
      </c>
      <c r="F55" s="4">
        <f t="shared" si="8"/>
        <v>130.68</v>
      </c>
      <c r="G55" s="14" t="str">
        <f t="shared" si="14"/>
        <v>P2O5 may be applied, plant response likely</v>
      </c>
      <c r="H55"/>
      <c r="I55" s="24"/>
      <c r="J55" s="16">
        <f t="shared" si="9"/>
        <v>0</v>
      </c>
      <c r="K55" s="4">
        <f t="shared" si="10"/>
        <v>0</v>
      </c>
      <c r="L55" s="4" t="str">
        <f t="shared" si="15"/>
        <v>L-</v>
      </c>
      <c r="M55" s="4">
        <f t="shared" si="16"/>
        <v>3</v>
      </c>
      <c r="N55" s="4">
        <f t="shared" si="11"/>
        <v>130.68</v>
      </c>
      <c r="O55" s="19" t="str">
        <f t="shared" si="17"/>
        <v>K2O may be applied, plant response likely</v>
      </c>
      <c r="Q55"/>
    </row>
    <row r="56" spans="1:17" ht="54" customHeight="1" thickBot="1" x14ac:dyDescent="0.25">
      <c r="A56" s="27"/>
      <c r="B56" s="17">
        <f t="shared" si="6"/>
        <v>0</v>
      </c>
      <c r="C56" s="11">
        <f t="shared" si="7"/>
        <v>0</v>
      </c>
      <c r="D56" s="11" t="str">
        <f t="shared" si="12"/>
        <v>L-</v>
      </c>
      <c r="E56" s="11">
        <f t="shared" si="13"/>
        <v>3</v>
      </c>
      <c r="F56" s="11">
        <f t="shared" si="8"/>
        <v>130.68</v>
      </c>
      <c r="G56" s="15" t="str">
        <f t="shared" si="14"/>
        <v>P2O5 may be applied, plant response likely</v>
      </c>
      <c r="H56"/>
      <c r="I56" s="28"/>
      <c r="J56" s="18">
        <f t="shared" si="9"/>
        <v>0</v>
      </c>
      <c r="K56" s="12">
        <f t="shared" si="10"/>
        <v>0</v>
      </c>
      <c r="L56" s="12" t="str">
        <f t="shared" si="15"/>
        <v>L-</v>
      </c>
      <c r="M56" s="12">
        <f t="shared" si="16"/>
        <v>3</v>
      </c>
      <c r="N56" s="12">
        <f t="shared" si="11"/>
        <v>130.68</v>
      </c>
      <c r="O56" s="20" t="str">
        <f t="shared" si="17"/>
        <v>K2O may be applied, plant response likely</v>
      </c>
      <c r="Q56"/>
    </row>
    <row r="58" spans="1:17" hidden="1" x14ac:dyDescent="0.2"/>
    <row r="59" spans="1:17" hidden="1" x14ac:dyDescent="0.2">
      <c r="B59" t="s">
        <v>6</v>
      </c>
      <c r="C59" t="s">
        <v>7</v>
      </c>
    </row>
    <row r="60" spans="1:17" hidden="1" x14ac:dyDescent="0.2">
      <c r="B60">
        <v>-500</v>
      </c>
      <c r="C60" s="3" t="s">
        <v>8</v>
      </c>
    </row>
    <row r="61" spans="1:17" hidden="1" x14ac:dyDescent="0.2">
      <c r="B61">
        <v>0</v>
      </c>
      <c r="C61" s="3" t="s">
        <v>8</v>
      </c>
    </row>
    <row r="62" spans="1:17" hidden="1" x14ac:dyDescent="0.2">
      <c r="B62">
        <v>2</v>
      </c>
      <c r="C62" s="3" t="s">
        <v>9</v>
      </c>
    </row>
    <row r="63" spans="1:17" hidden="1" x14ac:dyDescent="0.2">
      <c r="B63">
        <v>5</v>
      </c>
      <c r="C63" s="3" t="s">
        <v>10</v>
      </c>
    </row>
    <row r="64" spans="1:17" hidden="1" x14ac:dyDescent="0.2">
      <c r="B64">
        <v>6</v>
      </c>
      <c r="C64" s="3" t="s">
        <v>11</v>
      </c>
      <c r="D64" s="5"/>
    </row>
    <row r="65" spans="2:4" hidden="1" x14ac:dyDescent="0.2">
      <c r="B65">
        <v>11</v>
      </c>
      <c r="C65" s="3" t="s">
        <v>12</v>
      </c>
    </row>
    <row r="66" spans="2:4" hidden="1" x14ac:dyDescent="0.2">
      <c r="B66">
        <v>16</v>
      </c>
      <c r="C66" s="3" t="s">
        <v>13</v>
      </c>
    </row>
    <row r="67" spans="2:4" hidden="1" x14ac:dyDescent="0.2">
      <c r="B67">
        <v>18</v>
      </c>
      <c r="C67" s="3" t="s">
        <v>14</v>
      </c>
      <c r="D67" s="5"/>
    </row>
    <row r="68" spans="2:4" hidden="1" x14ac:dyDescent="0.2">
      <c r="B68">
        <v>28</v>
      </c>
      <c r="C68" s="3" t="s">
        <v>15</v>
      </c>
    </row>
    <row r="69" spans="2:4" hidden="1" x14ac:dyDescent="0.2">
      <c r="B69">
        <v>43</v>
      </c>
      <c r="C69" s="3" t="s">
        <v>16</v>
      </c>
    </row>
    <row r="70" spans="2:4" hidden="1" x14ac:dyDescent="0.2">
      <c r="B70">
        <v>56</v>
      </c>
      <c r="C70" s="3" t="s">
        <v>17</v>
      </c>
    </row>
    <row r="71" spans="2:4" hidden="1" x14ac:dyDescent="0.2">
      <c r="B71" t="s">
        <v>6</v>
      </c>
      <c r="C71" s="3" t="s">
        <v>18</v>
      </c>
    </row>
    <row r="72" spans="2:4" hidden="1" x14ac:dyDescent="0.2">
      <c r="B72">
        <v>-500</v>
      </c>
      <c r="C72" s="8">
        <v>3</v>
      </c>
    </row>
    <row r="73" spans="2:4" hidden="1" x14ac:dyDescent="0.2">
      <c r="B73">
        <v>0</v>
      </c>
      <c r="C73">
        <v>3</v>
      </c>
    </row>
    <row r="74" spans="2:4" hidden="1" x14ac:dyDescent="0.2">
      <c r="B74">
        <v>2</v>
      </c>
      <c r="C74">
        <v>2.5</v>
      </c>
    </row>
    <row r="75" spans="2:4" hidden="1" x14ac:dyDescent="0.2">
      <c r="B75">
        <v>5</v>
      </c>
      <c r="C75">
        <v>2</v>
      </c>
    </row>
    <row r="76" spans="2:4" hidden="1" x14ac:dyDescent="0.2">
      <c r="B76">
        <v>6</v>
      </c>
      <c r="C76">
        <v>2</v>
      </c>
    </row>
    <row r="77" spans="2:4" hidden="1" x14ac:dyDescent="0.2">
      <c r="B77">
        <v>11</v>
      </c>
      <c r="C77">
        <v>1.5</v>
      </c>
    </row>
    <row r="78" spans="2:4" hidden="1" x14ac:dyDescent="0.2">
      <c r="B78">
        <v>16</v>
      </c>
      <c r="C78">
        <v>1</v>
      </c>
    </row>
    <row r="79" spans="2:4" hidden="1" x14ac:dyDescent="0.2">
      <c r="B79">
        <v>18</v>
      </c>
      <c r="C79">
        <v>1</v>
      </c>
    </row>
    <row r="80" spans="2:4" hidden="1" x14ac:dyDescent="0.2">
      <c r="B80">
        <v>28</v>
      </c>
      <c r="C80">
        <v>0.75</v>
      </c>
    </row>
    <row r="81" spans="2:3" hidden="1" x14ac:dyDescent="0.2">
      <c r="B81">
        <v>43</v>
      </c>
      <c r="C81">
        <v>0.5</v>
      </c>
    </row>
    <row r="82" spans="2:3" hidden="1" x14ac:dyDescent="0.2">
      <c r="B82">
        <v>56</v>
      </c>
      <c r="C82">
        <v>0</v>
      </c>
    </row>
    <row r="83" spans="2:3" hidden="1" x14ac:dyDescent="0.2"/>
    <row r="84" spans="2:3" hidden="1" x14ac:dyDescent="0.2">
      <c r="B84" t="s">
        <v>6</v>
      </c>
      <c r="C84" t="s">
        <v>24</v>
      </c>
    </row>
    <row r="85" spans="2:3" ht="17" hidden="1" x14ac:dyDescent="0.25">
      <c r="B85">
        <v>-500</v>
      </c>
      <c r="C85" t="s">
        <v>27</v>
      </c>
    </row>
    <row r="86" spans="2:3" hidden="1" x14ac:dyDescent="0.2">
      <c r="B86">
        <v>5</v>
      </c>
      <c r="C86" t="s">
        <v>28</v>
      </c>
    </row>
    <row r="87" spans="2:3" hidden="1" x14ac:dyDescent="0.2">
      <c r="B87">
        <v>6</v>
      </c>
      <c r="C87" t="s">
        <v>29</v>
      </c>
    </row>
    <row r="88" spans="2:3" ht="17" hidden="1" x14ac:dyDescent="0.25">
      <c r="B88">
        <v>18</v>
      </c>
      <c r="C88" t="s">
        <v>30</v>
      </c>
    </row>
    <row r="89" spans="2:3" ht="17" hidden="1" x14ac:dyDescent="0.25">
      <c r="B89">
        <v>55</v>
      </c>
      <c r="C89" t="s">
        <v>30</v>
      </c>
    </row>
    <row r="90" spans="2:3" ht="17" hidden="1" x14ac:dyDescent="0.25">
      <c r="B90">
        <v>56</v>
      </c>
      <c r="C90" t="s">
        <v>26</v>
      </c>
    </row>
    <row r="91" spans="2:3" hidden="1" x14ac:dyDescent="0.2">
      <c r="B91">
        <v>376</v>
      </c>
      <c r="C91" t="s">
        <v>40</v>
      </c>
    </row>
    <row r="92" spans="2:3" hidden="1" x14ac:dyDescent="0.2">
      <c r="B92">
        <v>459</v>
      </c>
      <c r="C92" t="s">
        <v>41</v>
      </c>
    </row>
    <row r="93" spans="2:3" ht="17" hidden="1" x14ac:dyDescent="0.25">
      <c r="B93">
        <v>526</v>
      </c>
      <c r="C93" t="s">
        <v>39</v>
      </c>
    </row>
    <row r="94" spans="2:3" hidden="1" x14ac:dyDescent="0.2"/>
    <row r="95" spans="2:3" hidden="1" x14ac:dyDescent="0.2">
      <c r="B95" t="s">
        <v>31</v>
      </c>
      <c r="C95" t="s">
        <v>33</v>
      </c>
    </row>
    <row r="96" spans="2:3" hidden="1" x14ac:dyDescent="0.2">
      <c r="B96">
        <v>-500</v>
      </c>
      <c r="C96" t="s">
        <v>8</v>
      </c>
    </row>
    <row r="97" spans="2:3" hidden="1" x14ac:dyDescent="0.2">
      <c r="B97">
        <v>0</v>
      </c>
      <c r="C97" t="s">
        <v>8</v>
      </c>
    </row>
    <row r="98" spans="2:3" hidden="1" x14ac:dyDescent="0.2">
      <c r="B98">
        <v>8</v>
      </c>
      <c r="C98" t="s">
        <v>9</v>
      </c>
    </row>
    <row r="99" spans="2:3" hidden="1" x14ac:dyDescent="0.2">
      <c r="B99">
        <v>28</v>
      </c>
      <c r="C99" t="s">
        <v>10</v>
      </c>
    </row>
    <row r="100" spans="2:3" hidden="1" x14ac:dyDescent="0.2">
      <c r="B100">
        <v>38</v>
      </c>
      <c r="C100" t="s">
        <v>11</v>
      </c>
    </row>
    <row r="101" spans="2:3" hidden="1" x14ac:dyDescent="0.2">
      <c r="B101">
        <v>51</v>
      </c>
      <c r="C101" t="s">
        <v>12</v>
      </c>
    </row>
    <row r="102" spans="2:3" hidden="1" x14ac:dyDescent="0.2">
      <c r="B102">
        <v>76</v>
      </c>
      <c r="C102" t="s">
        <v>13</v>
      </c>
    </row>
    <row r="103" spans="2:3" hidden="1" x14ac:dyDescent="0.2">
      <c r="B103">
        <v>88</v>
      </c>
      <c r="C103" t="s">
        <v>14</v>
      </c>
    </row>
    <row r="104" spans="2:3" hidden="1" x14ac:dyDescent="0.2">
      <c r="B104">
        <v>106</v>
      </c>
      <c r="C104" t="s">
        <v>15</v>
      </c>
    </row>
    <row r="105" spans="2:3" hidden="1" x14ac:dyDescent="0.2">
      <c r="B105">
        <v>141</v>
      </c>
      <c r="C105" t="s">
        <v>16</v>
      </c>
    </row>
    <row r="106" spans="2:3" hidden="1" x14ac:dyDescent="0.2">
      <c r="B106">
        <v>156</v>
      </c>
      <c r="C106" t="s">
        <v>17</v>
      </c>
    </row>
    <row r="107" spans="2:3" hidden="1" x14ac:dyDescent="0.2"/>
    <row r="108" spans="2:3" hidden="1" x14ac:dyDescent="0.2">
      <c r="B108" t="s">
        <v>31</v>
      </c>
      <c r="C108" t="s">
        <v>18</v>
      </c>
    </row>
    <row r="109" spans="2:3" hidden="1" x14ac:dyDescent="0.2">
      <c r="B109">
        <v>-500</v>
      </c>
      <c r="C109">
        <v>3</v>
      </c>
    </row>
    <row r="110" spans="2:3" hidden="1" x14ac:dyDescent="0.2">
      <c r="B110">
        <v>0</v>
      </c>
      <c r="C110">
        <v>3</v>
      </c>
    </row>
    <row r="111" spans="2:3" hidden="1" x14ac:dyDescent="0.2">
      <c r="B111">
        <v>8</v>
      </c>
      <c r="C111">
        <v>2.5</v>
      </c>
    </row>
    <row r="112" spans="2:3" hidden="1" x14ac:dyDescent="0.2">
      <c r="B112">
        <v>28</v>
      </c>
      <c r="C112">
        <v>2</v>
      </c>
    </row>
    <row r="113" spans="2:3" hidden="1" x14ac:dyDescent="0.2">
      <c r="B113">
        <v>38</v>
      </c>
      <c r="C113">
        <v>2</v>
      </c>
    </row>
    <row r="114" spans="2:3" hidden="1" x14ac:dyDescent="0.2">
      <c r="B114">
        <v>51</v>
      </c>
      <c r="C114">
        <v>1.5</v>
      </c>
    </row>
    <row r="115" spans="2:3" hidden="1" x14ac:dyDescent="0.2">
      <c r="B115">
        <v>76</v>
      </c>
      <c r="C115">
        <v>1</v>
      </c>
    </row>
    <row r="116" spans="2:3" hidden="1" x14ac:dyDescent="0.2">
      <c r="B116">
        <v>88</v>
      </c>
      <c r="C116">
        <v>1</v>
      </c>
    </row>
    <row r="117" spans="2:3" hidden="1" x14ac:dyDescent="0.2">
      <c r="B117">
        <v>106</v>
      </c>
      <c r="C117">
        <v>0.75</v>
      </c>
    </row>
    <row r="118" spans="2:3" hidden="1" x14ac:dyDescent="0.2">
      <c r="B118">
        <v>141</v>
      </c>
      <c r="C118">
        <v>0.5</v>
      </c>
    </row>
    <row r="119" spans="2:3" hidden="1" x14ac:dyDescent="0.2">
      <c r="B119">
        <v>156</v>
      </c>
      <c r="C119">
        <v>0</v>
      </c>
    </row>
    <row r="120" spans="2:3" hidden="1" x14ac:dyDescent="0.2"/>
    <row r="121" spans="2:3" hidden="1" x14ac:dyDescent="0.2">
      <c r="B121" t="s">
        <v>31</v>
      </c>
      <c r="C121" t="s">
        <v>32</v>
      </c>
    </row>
    <row r="122" spans="2:3" hidden="1" x14ac:dyDescent="0.2">
      <c r="B122">
        <v>-500</v>
      </c>
      <c r="C122" t="s">
        <v>35</v>
      </c>
    </row>
    <row r="123" spans="2:3" hidden="1" x14ac:dyDescent="0.2">
      <c r="B123">
        <v>37</v>
      </c>
      <c r="C123" t="s">
        <v>35</v>
      </c>
    </row>
    <row r="124" spans="2:3" hidden="1" x14ac:dyDescent="0.2">
      <c r="B124">
        <v>38</v>
      </c>
      <c r="C124" t="s">
        <v>36</v>
      </c>
    </row>
    <row r="125" spans="2:3" hidden="1" x14ac:dyDescent="0.2">
      <c r="B125">
        <v>88</v>
      </c>
      <c r="C125" t="s">
        <v>37</v>
      </c>
    </row>
    <row r="126" spans="2:3" hidden="1" x14ac:dyDescent="0.2">
      <c r="B126">
        <v>155</v>
      </c>
      <c r="C126" t="s">
        <v>37</v>
      </c>
    </row>
    <row r="127" spans="2:3" hidden="1" x14ac:dyDescent="0.2">
      <c r="B127">
        <v>156</v>
      </c>
      <c r="C127" t="s">
        <v>38</v>
      </c>
    </row>
  </sheetData>
  <sheetProtection algorithmName="SHA-512" hashValue="ZRKbkqq/BM+sZ7HdksyDHqch5NvvP+Oo69FfEbZ2oHWf9Nc1CsCnSEDklKZf3zTZ9tiShbXzLaGQ5vYkux8SMA==" saltValue="viwJ02GElVqz8UK3/6G/rg==" spinCount="100000" sheet="1" objects="1" scenarios="1"/>
  <conditionalFormatting sqref="D7:D56">
    <cfRule type="cellIs" dxfId="329" priority="112" operator="equal">
      <formula>"VH"</formula>
    </cfRule>
  </conditionalFormatting>
  <conditionalFormatting sqref="E7:E56">
    <cfRule type="cellIs" dxfId="328" priority="111" operator="equal">
      <formula>0</formula>
    </cfRule>
  </conditionalFormatting>
  <conditionalFormatting sqref="F7:F56">
    <cfRule type="cellIs" dxfId="327" priority="110" operator="equal">
      <formula>0</formula>
    </cfRule>
  </conditionalFormatting>
  <conditionalFormatting sqref="G7:G56">
    <cfRule type="cellIs" dxfId="326" priority="106" operator="equal">
      <formula>$C$93</formula>
    </cfRule>
    <cfRule type="cellIs" dxfId="325" priority="107" operator="equal">
      <formula>$C$92</formula>
    </cfRule>
    <cfRule type="cellIs" dxfId="324" priority="108" operator="equal">
      <formula>$C$91</formula>
    </cfRule>
    <cfRule type="cellIs" dxfId="323" priority="109" operator="equal">
      <formula>$C$90</formula>
    </cfRule>
  </conditionalFormatting>
  <conditionalFormatting sqref="C8:C56">
    <cfRule type="cellIs" dxfId="322" priority="104" operator="equal">
      <formula>"VH"</formula>
    </cfRule>
  </conditionalFormatting>
  <conditionalFormatting sqref="C7:C56">
    <cfRule type="cellIs" dxfId="321" priority="103" operator="greaterThan">
      <formula>55</formula>
    </cfRule>
  </conditionalFormatting>
  <conditionalFormatting sqref="A8:A56">
    <cfRule type="cellIs" dxfId="320" priority="102" operator="equal">
      <formula>"VH"</formula>
    </cfRule>
  </conditionalFormatting>
  <conditionalFormatting sqref="C7:G7">
    <cfRule type="expression" dxfId="319" priority="100">
      <formula>$A$7=$Q$1</formula>
    </cfRule>
  </conditionalFormatting>
  <conditionalFormatting sqref="C8:G8">
    <cfRule type="expression" dxfId="318" priority="99">
      <formula>$A$8=$Q$1</formula>
    </cfRule>
  </conditionalFormatting>
  <conditionalFormatting sqref="C9:G9">
    <cfRule type="expression" dxfId="317" priority="98">
      <formula>$A$9=$Q$1</formula>
    </cfRule>
  </conditionalFormatting>
  <conditionalFormatting sqref="C10:G10">
    <cfRule type="expression" dxfId="316" priority="97">
      <formula>$A$10=$Q$1</formula>
    </cfRule>
  </conditionalFormatting>
  <conditionalFormatting sqref="C11:G11">
    <cfRule type="expression" dxfId="315" priority="96">
      <formula>$A$11=$Q$1</formula>
    </cfRule>
  </conditionalFormatting>
  <conditionalFormatting sqref="C12:G12">
    <cfRule type="expression" dxfId="314" priority="95">
      <formula>$A$12=$Q$1</formula>
    </cfRule>
  </conditionalFormatting>
  <conditionalFormatting sqref="C13:G13">
    <cfRule type="expression" dxfId="313" priority="94">
      <formula>$A$13=$Q$1</formula>
    </cfRule>
  </conditionalFormatting>
  <conditionalFormatting sqref="C14:G14">
    <cfRule type="expression" dxfId="312" priority="93">
      <formula>$A$14=$Q$1</formula>
    </cfRule>
  </conditionalFormatting>
  <conditionalFormatting sqref="C15:G15">
    <cfRule type="expression" dxfId="311" priority="92">
      <formula>$A$15=$Q$1</formula>
    </cfRule>
  </conditionalFormatting>
  <conditionalFormatting sqref="C16:G16">
    <cfRule type="expression" dxfId="310" priority="91">
      <formula>$A$16=$Q$1</formula>
    </cfRule>
  </conditionalFormatting>
  <conditionalFormatting sqref="C17:G17">
    <cfRule type="expression" dxfId="309" priority="90">
      <formula>$A$17=$Q$1</formula>
    </cfRule>
  </conditionalFormatting>
  <conditionalFormatting sqref="C18:G18">
    <cfRule type="expression" dxfId="308" priority="89">
      <formula>$A$18=$Q$1</formula>
    </cfRule>
  </conditionalFormatting>
  <conditionalFormatting sqref="C19:G19">
    <cfRule type="expression" dxfId="307" priority="88">
      <formula>$A$19=$Q$1</formula>
    </cfRule>
  </conditionalFormatting>
  <conditionalFormatting sqref="C20:G20">
    <cfRule type="expression" dxfId="306" priority="87">
      <formula>$A$20=$Q$1</formula>
    </cfRule>
  </conditionalFormatting>
  <conditionalFormatting sqref="C21:G21">
    <cfRule type="expression" dxfId="305" priority="86">
      <formula>$A$21=$Q$1</formula>
    </cfRule>
  </conditionalFormatting>
  <conditionalFormatting sqref="C22:G22">
    <cfRule type="expression" dxfId="304" priority="85">
      <formula>$A$22=$Q$1</formula>
    </cfRule>
  </conditionalFormatting>
  <conditionalFormatting sqref="C23:G23">
    <cfRule type="expression" dxfId="303" priority="84">
      <formula>$A$23=$Q$1</formula>
    </cfRule>
  </conditionalFormatting>
  <conditionalFormatting sqref="C24:G24">
    <cfRule type="expression" dxfId="302" priority="83">
      <formula>$A$24=$Q$1</formula>
    </cfRule>
  </conditionalFormatting>
  <conditionalFormatting sqref="C25:G25">
    <cfRule type="expression" dxfId="301" priority="82">
      <formula>$A$25=$Q$1</formula>
    </cfRule>
  </conditionalFormatting>
  <conditionalFormatting sqref="C26:G26">
    <cfRule type="expression" dxfId="300" priority="81">
      <formula>$A$26=$Q$1</formula>
    </cfRule>
  </conditionalFormatting>
  <conditionalFormatting sqref="C27:G27">
    <cfRule type="expression" dxfId="299" priority="80">
      <formula>$A$27=$Q$1</formula>
    </cfRule>
  </conditionalFormatting>
  <conditionalFormatting sqref="C28:G28">
    <cfRule type="expression" dxfId="298" priority="79">
      <formula>$A$28=$Q$1</formula>
    </cfRule>
  </conditionalFormatting>
  <conditionalFormatting sqref="C29:G29">
    <cfRule type="expression" dxfId="297" priority="78">
      <formula>$A$29=$Q$1</formula>
    </cfRule>
  </conditionalFormatting>
  <conditionalFormatting sqref="C30:G30">
    <cfRule type="expression" dxfId="296" priority="77">
      <formula>$A$30=$Q$1</formula>
    </cfRule>
  </conditionalFormatting>
  <conditionalFormatting sqref="C31:G31">
    <cfRule type="expression" dxfId="295" priority="76">
      <formula>$A$31=$Q$1</formula>
    </cfRule>
  </conditionalFormatting>
  <conditionalFormatting sqref="C32:G32">
    <cfRule type="expression" dxfId="294" priority="75">
      <formula>$A$32=$Q$1</formula>
    </cfRule>
  </conditionalFormatting>
  <conditionalFormatting sqref="C33:G33">
    <cfRule type="expression" dxfId="293" priority="74">
      <formula>$A$33=$Q$1</formula>
    </cfRule>
  </conditionalFormatting>
  <conditionalFormatting sqref="C34:G34">
    <cfRule type="expression" dxfId="292" priority="73">
      <formula>$A$34=$Q$1</formula>
    </cfRule>
  </conditionalFormatting>
  <conditionalFormatting sqref="C35:G35">
    <cfRule type="expression" dxfId="291" priority="72">
      <formula>$A$35=$Q$1</formula>
    </cfRule>
  </conditionalFormatting>
  <conditionalFormatting sqref="C36:G36">
    <cfRule type="expression" dxfId="290" priority="71">
      <formula>$A$36=$Q$1</formula>
    </cfRule>
  </conditionalFormatting>
  <conditionalFormatting sqref="C37:G37">
    <cfRule type="expression" dxfId="289" priority="70">
      <formula>$A$37=$Q$1</formula>
    </cfRule>
  </conditionalFormatting>
  <conditionalFormatting sqref="C38:G38">
    <cfRule type="expression" dxfId="288" priority="69">
      <formula>$A$38=$Q$1</formula>
    </cfRule>
  </conditionalFormatting>
  <conditionalFormatting sqref="C39:G39">
    <cfRule type="expression" dxfId="287" priority="68">
      <formula>$A$39=$Q$1</formula>
    </cfRule>
  </conditionalFormatting>
  <conditionalFormatting sqref="C40:G40">
    <cfRule type="expression" dxfId="286" priority="67">
      <formula>$A$40=$Q$1</formula>
    </cfRule>
  </conditionalFormatting>
  <conditionalFormatting sqref="C41:G41">
    <cfRule type="expression" dxfId="285" priority="66">
      <formula>$A$41=$Q$1</formula>
    </cfRule>
  </conditionalFormatting>
  <conditionalFormatting sqref="C42:G42">
    <cfRule type="expression" dxfId="284" priority="65">
      <formula>$A$42=$Q$1</formula>
    </cfRule>
  </conditionalFormatting>
  <conditionalFormatting sqref="C43:G43">
    <cfRule type="expression" dxfId="283" priority="64">
      <formula>$A$43=$Q$1</formula>
    </cfRule>
  </conditionalFormatting>
  <conditionalFormatting sqref="C44:G44">
    <cfRule type="expression" dxfId="282" priority="63">
      <formula>$A$44=$Q$1</formula>
    </cfRule>
  </conditionalFormatting>
  <conditionalFormatting sqref="C45:G45">
    <cfRule type="expression" dxfId="281" priority="62">
      <formula>$A$45=$Q$1</formula>
    </cfRule>
  </conditionalFormatting>
  <conditionalFormatting sqref="C46:G46">
    <cfRule type="expression" dxfId="280" priority="61">
      <formula>$A$46=$Q$1</formula>
    </cfRule>
  </conditionalFormatting>
  <conditionalFormatting sqref="C47:G47">
    <cfRule type="expression" dxfId="279" priority="60">
      <formula>$A$47=$Q$1</formula>
    </cfRule>
  </conditionalFormatting>
  <conditionalFormatting sqref="C48:G48">
    <cfRule type="expression" dxfId="278" priority="59">
      <formula>$A$48=$Q$1</formula>
    </cfRule>
  </conditionalFormatting>
  <conditionalFormatting sqref="C49:G49">
    <cfRule type="expression" dxfId="277" priority="58">
      <formula>$A$49=$Q$1</formula>
    </cfRule>
  </conditionalFormatting>
  <conditionalFormatting sqref="C50:G50">
    <cfRule type="expression" dxfId="276" priority="57">
      <formula>$A$50=$Q$1</formula>
    </cfRule>
  </conditionalFormatting>
  <conditionalFormatting sqref="C51:G51">
    <cfRule type="expression" dxfId="275" priority="56">
      <formula>$A$51=$Q$1</formula>
    </cfRule>
  </conditionalFormatting>
  <conditionalFormatting sqref="C52:G52">
    <cfRule type="expression" dxfId="274" priority="55">
      <formula>$A$52=$Q$1</formula>
    </cfRule>
  </conditionalFormatting>
  <conditionalFormatting sqref="C53:G53">
    <cfRule type="expression" dxfId="273" priority="54">
      <formula>$A$53=$Q$1</formula>
    </cfRule>
  </conditionalFormatting>
  <conditionalFormatting sqref="C54:G54">
    <cfRule type="expression" dxfId="272" priority="53">
      <formula>$A$54=$Q$1</formula>
    </cfRule>
  </conditionalFormatting>
  <conditionalFormatting sqref="C55:G55">
    <cfRule type="expression" dxfId="271" priority="52">
      <formula>$A$55=$Q$1</formula>
    </cfRule>
  </conditionalFormatting>
  <conditionalFormatting sqref="C56:G56">
    <cfRule type="expression" dxfId="270" priority="51">
      <formula>$A$56=$Q$1</formula>
    </cfRule>
  </conditionalFormatting>
  <conditionalFormatting sqref="K7:O7">
    <cfRule type="expression" dxfId="269" priority="50">
      <formula>$I$7=$Q$1</formula>
    </cfRule>
  </conditionalFormatting>
  <conditionalFormatting sqref="K8:O8">
    <cfRule type="expression" dxfId="268" priority="49">
      <formula>$I$8=$Q$1</formula>
    </cfRule>
  </conditionalFormatting>
  <conditionalFormatting sqref="K9:O9">
    <cfRule type="expression" dxfId="267" priority="48">
      <formula>$I$9=$Q$1</formula>
    </cfRule>
  </conditionalFormatting>
  <conditionalFormatting sqref="K10:O10">
    <cfRule type="expression" dxfId="266" priority="47">
      <formula>$I$10=$Q$1</formula>
    </cfRule>
  </conditionalFormatting>
  <conditionalFormatting sqref="K11:O11">
    <cfRule type="expression" dxfId="265" priority="46">
      <formula>$I$11=$Q$1</formula>
    </cfRule>
  </conditionalFormatting>
  <conditionalFormatting sqref="K12:O12">
    <cfRule type="expression" dxfId="264" priority="45">
      <formula>$I$12=$Q$1</formula>
    </cfRule>
  </conditionalFormatting>
  <conditionalFormatting sqref="K13:O13">
    <cfRule type="expression" dxfId="263" priority="44">
      <formula>$I$13=$Q$1</formula>
    </cfRule>
  </conditionalFormatting>
  <conditionalFormatting sqref="K14:O14">
    <cfRule type="expression" dxfId="262" priority="43">
      <formula>$I$14=$Q$1</formula>
    </cfRule>
  </conditionalFormatting>
  <conditionalFormatting sqref="K15:O15">
    <cfRule type="expression" dxfId="261" priority="42">
      <formula>$I$15=$Q$1</formula>
    </cfRule>
  </conditionalFormatting>
  <conditionalFormatting sqref="K16:O16">
    <cfRule type="expression" dxfId="260" priority="41">
      <formula>$I$16=$Q$1</formula>
    </cfRule>
  </conditionalFormatting>
  <conditionalFormatting sqref="K17:O17">
    <cfRule type="expression" dxfId="259" priority="40">
      <formula>$I$17=$Q$1</formula>
    </cfRule>
  </conditionalFormatting>
  <conditionalFormatting sqref="K18:O18">
    <cfRule type="expression" dxfId="258" priority="39">
      <formula>$I$18=$Q$1</formula>
    </cfRule>
  </conditionalFormatting>
  <conditionalFormatting sqref="K19:O19">
    <cfRule type="expression" dxfId="257" priority="38">
      <formula>$I$19=$Q$1</formula>
    </cfRule>
  </conditionalFormatting>
  <conditionalFormatting sqref="K20:O20">
    <cfRule type="expression" dxfId="256" priority="37">
      <formula>$I$20=$Q$1</formula>
    </cfRule>
  </conditionalFormatting>
  <conditionalFormatting sqref="K21:O21">
    <cfRule type="expression" dxfId="255" priority="36">
      <formula>$I$21=$Q$1</formula>
    </cfRule>
  </conditionalFormatting>
  <conditionalFormatting sqref="K22:O22">
    <cfRule type="expression" dxfId="254" priority="35">
      <formula>$I$22=$Q$1</formula>
    </cfRule>
  </conditionalFormatting>
  <conditionalFormatting sqref="K23:O23">
    <cfRule type="expression" dxfId="253" priority="34">
      <formula>$I$23=$Q$1</formula>
    </cfRule>
  </conditionalFormatting>
  <conditionalFormatting sqref="K24:O24">
    <cfRule type="expression" dxfId="252" priority="33">
      <formula>$I$24=$Q$1</formula>
    </cfRule>
  </conditionalFormatting>
  <conditionalFormatting sqref="K25:O25">
    <cfRule type="expression" dxfId="251" priority="32">
      <formula>$I$25=$Q$1</formula>
    </cfRule>
  </conditionalFormatting>
  <conditionalFormatting sqref="K26:O26">
    <cfRule type="expression" dxfId="250" priority="31">
      <formula>$I$26=$Q$1</formula>
    </cfRule>
  </conditionalFormatting>
  <conditionalFormatting sqref="K27:O27">
    <cfRule type="expression" dxfId="249" priority="30">
      <formula>$I$27=$Q$1</formula>
    </cfRule>
  </conditionalFormatting>
  <conditionalFormatting sqref="K28:O28">
    <cfRule type="expression" dxfId="248" priority="29">
      <formula>$I$28=$Q$1</formula>
    </cfRule>
  </conditionalFormatting>
  <conditionalFormatting sqref="K29:O29">
    <cfRule type="expression" dxfId="247" priority="28">
      <formula>$I$29=$Q$1</formula>
    </cfRule>
  </conditionalFormatting>
  <conditionalFormatting sqref="K30:O30">
    <cfRule type="expression" dxfId="246" priority="27">
      <formula>$I$30=$Q$1</formula>
    </cfRule>
  </conditionalFormatting>
  <conditionalFormatting sqref="K31:O31">
    <cfRule type="expression" dxfId="245" priority="26">
      <formula>$I$31=$Q$1</formula>
    </cfRule>
  </conditionalFormatting>
  <conditionalFormatting sqref="K32:O32">
    <cfRule type="expression" dxfId="244" priority="25">
      <formula>$I$32=$Q$1</formula>
    </cfRule>
  </conditionalFormatting>
  <conditionalFormatting sqref="K33:O33">
    <cfRule type="expression" dxfId="243" priority="24">
      <formula>$I$33=$Q$1</formula>
    </cfRule>
  </conditionalFormatting>
  <conditionalFormatting sqref="K34:O34">
    <cfRule type="expression" dxfId="242" priority="23">
      <formula>$I$34=$Q$1</formula>
    </cfRule>
  </conditionalFormatting>
  <conditionalFormatting sqref="K35:O35">
    <cfRule type="expression" dxfId="241" priority="22">
      <formula>$I$35=$Q$1</formula>
    </cfRule>
  </conditionalFormatting>
  <conditionalFormatting sqref="K36:O36">
    <cfRule type="expression" dxfId="240" priority="21">
      <formula>$I$36=$Q$1</formula>
    </cfRule>
  </conditionalFormatting>
  <conditionalFormatting sqref="K37:O37">
    <cfRule type="expression" dxfId="239" priority="20">
      <formula>$I$37=$Q$1</formula>
    </cfRule>
  </conditionalFormatting>
  <conditionalFormatting sqref="K38:O38">
    <cfRule type="expression" dxfId="238" priority="19">
      <formula>$I$38=$Q$1</formula>
    </cfRule>
  </conditionalFormatting>
  <conditionalFormatting sqref="K39:O39">
    <cfRule type="expression" dxfId="237" priority="18">
      <formula>$I$39=$Q$1</formula>
    </cfRule>
  </conditionalFormatting>
  <conditionalFormatting sqref="K40:O40">
    <cfRule type="expression" dxfId="236" priority="17">
      <formula>$I$40=$Q$1</formula>
    </cfRule>
  </conditionalFormatting>
  <conditionalFormatting sqref="K41:O41">
    <cfRule type="expression" dxfId="235" priority="16">
      <formula>$I$41=$Q$1</formula>
    </cfRule>
  </conditionalFormatting>
  <conditionalFormatting sqref="K42:O42">
    <cfRule type="expression" dxfId="234" priority="15">
      <formula>$I$42=$Q$1</formula>
    </cfRule>
  </conditionalFormatting>
  <conditionalFormatting sqref="K43:O43">
    <cfRule type="expression" dxfId="233" priority="14">
      <formula>$I$43=$Q$1</formula>
    </cfRule>
  </conditionalFormatting>
  <conditionalFormatting sqref="K44:O44">
    <cfRule type="expression" dxfId="232" priority="13">
      <formula>$I$44=$Q$1</formula>
    </cfRule>
  </conditionalFormatting>
  <conditionalFormatting sqref="K45:O45">
    <cfRule type="expression" dxfId="231" priority="12">
      <formula>$I$45=$Q$1</formula>
    </cfRule>
  </conditionalFormatting>
  <conditionalFormatting sqref="K46:O46">
    <cfRule type="expression" dxfId="230" priority="11">
      <formula>$I$46=$Q$1</formula>
    </cfRule>
  </conditionalFormatting>
  <conditionalFormatting sqref="K47:O47">
    <cfRule type="expression" dxfId="229" priority="10">
      <formula>$I$47=$Q$1</formula>
    </cfRule>
  </conditionalFormatting>
  <conditionalFormatting sqref="K48:O48">
    <cfRule type="expression" dxfId="228" priority="9">
      <formula>$I$48=$Q$1</formula>
    </cfRule>
  </conditionalFormatting>
  <conditionalFormatting sqref="K49:O49">
    <cfRule type="expression" dxfId="227" priority="8">
      <formula>$I$49=$Q$1</formula>
    </cfRule>
  </conditionalFormatting>
  <conditionalFormatting sqref="K50:O50">
    <cfRule type="expression" dxfId="226" priority="7">
      <formula>$I$50=$Q$1</formula>
    </cfRule>
  </conditionalFormatting>
  <conditionalFormatting sqref="K51:O51">
    <cfRule type="expression" dxfId="225" priority="6">
      <formula>$I$51=$Q$1</formula>
    </cfRule>
  </conditionalFormatting>
  <conditionalFormatting sqref="K52:O52">
    <cfRule type="expression" dxfId="224" priority="5">
      <formula>$I$52=$Q$1</formula>
    </cfRule>
  </conditionalFormatting>
  <conditionalFormatting sqref="K53:O53">
    <cfRule type="expression" dxfId="223" priority="4">
      <formula>$I$53=$Q$1</formula>
    </cfRule>
  </conditionalFormatting>
  <conditionalFormatting sqref="K54:O54">
    <cfRule type="expression" dxfId="222" priority="3">
      <formula>$I$54=$Q$1</formula>
    </cfRule>
  </conditionalFormatting>
  <conditionalFormatting sqref="K55:O55">
    <cfRule type="expression" dxfId="221" priority="2">
      <formula>$I$55=$Q$1</formula>
    </cfRule>
  </conditionalFormatting>
  <conditionalFormatting sqref="K56:O56">
    <cfRule type="expression" dxfId="220" priority="1">
      <formula>$I$56=$Q$1</formula>
    </cfRule>
  </conditionalFormatting>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sheetPr>
  <dimension ref="A5:S127"/>
  <sheetViews>
    <sheetView showGridLines="0" zoomScaleNormal="100" zoomScalePageLayoutView="150" workbookViewId="0">
      <selection activeCell="A7" sqref="A7"/>
    </sheetView>
  </sheetViews>
  <sheetFormatPr baseColWidth="10" defaultColWidth="8.83203125" defaultRowHeight="15" x14ac:dyDescent="0.2"/>
  <cols>
    <col min="1" max="1" width="9.1640625" customWidth="1"/>
    <col min="2" max="2" width="18.33203125" hidden="1" customWidth="1"/>
    <col min="3" max="3" width="22.5" hidden="1" customWidth="1"/>
    <col min="4" max="5" width="23.5" hidden="1" customWidth="1"/>
    <col min="6" max="6" width="9.33203125" hidden="1" customWidth="1"/>
    <col min="7" max="7" width="11.83203125" style="3" customWidth="1"/>
    <col min="8" max="8" width="8" style="3" customWidth="1"/>
    <col min="9" max="9" width="12.5" style="3" customWidth="1"/>
    <col min="10" max="10" width="12.5" style="9" customWidth="1"/>
    <col min="11" max="11" width="35" customWidth="1"/>
    <col min="12" max="12" width="1.1640625" customWidth="1"/>
    <col min="13" max="13" width="8" customWidth="1"/>
    <col min="14" max="14" width="17.5" hidden="1" customWidth="1"/>
    <col min="15" max="15" width="9.1640625" customWidth="1"/>
    <col min="16" max="16" width="12.6640625" customWidth="1"/>
    <col min="17" max="17" width="11.83203125" style="3" customWidth="1"/>
    <col min="18" max="18" width="13.83203125" customWidth="1"/>
    <col min="19" max="19" width="27.6640625" customWidth="1"/>
    <col min="20" max="20" width="24.1640625" customWidth="1"/>
  </cols>
  <sheetData>
    <row r="5" spans="1:19" ht="15" customHeight="1" thickBot="1" x14ac:dyDescent="0.25"/>
    <row r="6" spans="1:19" ht="71.25" customHeight="1" x14ac:dyDescent="0.2">
      <c r="A6" s="41" t="s">
        <v>104</v>
      </c>
      <c r="B6" s="6" t="s">
        <v>86</v>
      </c>
      <c r="C6" s="10" t="s">
        <v>5</v>
      </c>
      <c r="D6" s="6" t="s">
        <v>4</v>
      </c>
      <c r="E6" s="6" t="s">
        <v>3</v>
      </c>
      <c r="F6" s="6" t="s">
        <v>21</v>
      </c>
      <c r="G6" s="6" t="s">
        <v>20</v>
      </c>
      <c r="H6" s="6" t="s">
        <v>2</v>
      </c>
      <c r="I6" s="6" t="s">
        <v>87</v>
      </c>
      <c r="J6" s="6" t="s">
        <v>88</v>
      </c>
      <c r="K6" s="6" t="s">
        <v>25</v>
      </c>
      <c r="M6" s="22" t="s">
        <v>103</v>
      </c>
      <c r="N6" s="7" t="s">
        <v>64</v>
      </c>
      <c r="O6" s="7" t="s">
        <v>23</v>
      </c>
      <c r="P6" s="7" t="s">
        <v>19</v>
      </c>
      <c r="Q6" s="7" t="s">
        <v>89</v>
      </c>
      <c r="R6" s="7" t="s">
        <v>90</v>
      </c>
      <c r="S6" s="12" t="s">
        <v>34</v>
      </c>
    </row>
    <row r="7" spans="1:19" ht="54" customHeight="1" x14ac:dyDescent="0.2">
      <c r="A7" s="42"/>
      <c r="B7" s="45">
        <f>(A7*0.5)</f>
        <v>0</v>
      </c>
      <c r="C7" s="16">
        <f>IF(B7&gt;205, 1, 0)</f>
        <v>0</v>
      </c>
      <c r="D7" s="4">
        <f>((B7*0.458)-3.26)</f>
        <v>-3.26</v>
      </c>
      <c r="E7" s="4">
        <f>((B7*0.945)-103.5)</f>
        <v>-103.5</v>
      </c>
      <c r="F7" s="4">
        <f>IF(C7=0, D7, E7)</f>
        <v>-3.26</v>
      </c>
      <c r="G7" s="4">
        <f>MAX(0,ROUND(F7,0))</f>
        <v>0</v>
      </c>
      <c r="H7" s="4" t="str">
        <f>VLOOKUP(G7,$A$60:$B$70, 2)</f>
        <v>L-</v>
      </c>
      <c r="I7" s="4">
        <f>VLOOKUP(G7,$A$72:$B$82,2)</f>
        <v>3</v>
      </c>
      <c r="J7" s="4">
        <f>(I7*43.56)</f>
        <v>130.68</v>
      </c>
      <c r="K7" s="14" t="str">
        <f>VLOOKUP(G7,$A$85:$B$93,2)</f>
        <v>P2O5 may be applied, plant response likely</v>
      </c>
      <c r="M7" s="24"/>
      <c r="N7" s="4">
        <f>(M7*0.31)</f>
        <v>0</v>
      </c>
      <c r="O7" s="4">
        <f>MAX(0,ROUND(N7,0))</f>
        <v>0</v>
      </c>
      <c r="P7" s="4" t="str">
        <f>VLOOKUP(O7,$A$96:$B$106, 2)</f>
        <v>L-</v>
      </c>
      <c r="Q7" s="4">
        <f>VLOOKUP(O7,$A$109:$B$119,2)</f>
        <v>3</v>
      </c>
      <c r="R7" s="4">
        <f>(Q7*43.56)</f>
        <v>130.68</v>
      </c>
      <c r="S7" s="19" t="str">
        <f t="shared" ref="S7:S38" si="0">VLOOKUP(O7,$A$122:$B$127,2)</f>
        <v>K2O may be applied, plant response likely</v>
      </c>
    </row>
    <row r="8" spans="1:19" ht="54" customHeight="1" x14ac:dyDescent="0.2">
      <c r="A8" s="43"/>
      <c r="B8" s="46">
        <f t="shared" ref="B8:B56" si="1">(A8*0.5)</f>
        <v>0</v>
      </c>
      <c r="C8" s="17">
        <f t="shared" ref="C8:C56" si="2">IF(B8&gt;205, 1, 0)</f>
        <v>0</v>
      </c>
      <c r="D8" s="11">
        <f t="shared" ref="D8:D56" si="3">((B8*0.458)-3.26)</f>
        <v>-3.26</v>
      </c>
      <c r="E8" s="11">
        <f t="shared" ref="E8:E56" si="4">((B8*0.945)-103.5)</f>
        <v>-103.5</v>
      </c>
      <c r="F8" s="11">
        <f t="shared" ref="F8:F56" si="5">IF(C8=0, D8, E8)</f>
        <v>-3.26</v>
      </c>
      <c r="G8" s="11">
        <f t="shared" ref="G8:G56" si="6">MAX(0,ROUND(F8,0))</f>
        <v>0</v>
      </c>
      <c r="H8" s="11" t="str">
        <f t="shared" ref="H8:H56" si="7">VLOOKUP(G8,$A$60:$B$70, 2)</f>
        <v>L-</v>
      </c>
      <c r="I8" s="11">
        <f t="shared" ref="I8:I56" si="8">VLOOKUP(G8,$A$72:$B$82,2)</f>
        <v>3</v>
      </c>
      <c r="J8" s="11">
        <f t="shared" ref="J8:J56" si="9">(I8*43.56)</f>
        <v>130.68</v>
      </c>
      <c r="K8" s="15" t="str">
        <f t="shared" ref="K8:K56" si="10">VLOOKUP(G8,$A$85:$B$93,2)</f>
        <v>P2O5 may be applied, plant response likely</v>
      </c>
      <c r="M8" s="26"/>
      <c r="N8" s="12">
        <f t="shared" ref="N8:N56" si="11">(M8*0.31)</f>
        <v>0</v>
      </c>
      <c r="O8" s="12">
        <f t="shared" ref="O8:O56" si="12">MAX(0,ROUND(N8,0))</f>
        <v>0</v>
      </c>
      <c r="P8" s="12" t="str">
        <f t="shared" ref="P8:P56" si="13">VLOOKUP(O8,$A$96:$B$106, 2)</f>
        <v>L-</v>
      </c>
      <c r="Q8" s="12">
        <f t="shared" ref="Q8:Q56" si="14">VLOOKUP(O8,$A$109:$B$119,2)</f>
        <v>3</v>
      </c>
      <c r="R8" s="12">
        <f t="shared" ref="R8:R56" si="15">(Q8*43.56)</f>
        <v>130.68</v>
      </c>
      <c r="S8" s="20" t="str">
        <f t="shared" si="0"/>
        <v>K2O may be applied, plant response likely</v>
      </c>
    </row>
    <row r="9" spans="1:19" ht="54" customHeight="1" x14ac:dyDescent="0.2">
      <c r="A9" s="42"/>
      <c r="B9" s="45">
        <f t="shared" si="1"/>
        <v>0</v>
      </c>
      <c r="C9" s="16">
        <f t="shared" si="2"/>
        <v>0</v>
      </c>
      <c r="D9" s="4">
        <f t="shared" si="3"/>
        <v>-3.26</v>
      </c>
      <c r="E9" s="4">
        <f t="shared" si="4"/>
        <v>-103.5</v>
      </c>
      <c r="F9" s="4">
        <f t="shared" si="5"/>
        <v>-3.26</v>
      </c>
      <c r="G9" s="4">
        <f t="shared" si="6"/>
        <v>0</v>
      </c>
      <c r="H9" s="4" t="str">
        <f t="shared" si="7"/>
        <v>L-</v>
      </c>
      <c r="I9" s="4">
        <f t="shared" si="8"/>
        <v>3</v>
      </c>
      <c r="J9" s="4">
        <f t="shared" si="9"/>
        <v>130.68</v>
      </c>
      <c r="K9" s="14" t="str">
        <f t="shared" si="10"/>
        <v>P2O5 may be applied, plant response likely</v>
      </c>
      <c r="M9" s="24"/>
      <c r="N9" s="4">
        <f t="shared" si="11"/>
        <v>0</v>
      </c>
      <c r="O9" s="4">
        <f t="shared" si="12"/>
        <v>0</v>
      </c>
      <c r="P9" s="4" t="str">
        <f t="shared" si="13"/>
        <v>L-</v>
      </c>
      <c r="Q9" s="4">
        <f t="shared" si="14"/>
        <v>3</v>
      </c>
      <c r="R9" s="4">
        <f t="shared" si="15"/>
        <v>130.68</v>
      </c>
      <c r="S9" s="19" t="str">
        <f t="shared" si="0"/>
        <v>K2O may be applied, plant response likely</v>
      </c>
    </row>
    <row r="10" spans="1:19" ht="54" customHeight="1" x14ac:dyDescent="0.2">
      <c r="A10" s="43"/>
      <c r="B10" s="46">
        <f t="shared" si="1"/>
        <v>0</v>
      </c>
      <c r="C10" s="17">
        <f t="shared" si="2"/>
        <v>0</v>
      </c>
      <c r="D10" s="11">
        <f t="shared" si="3"/>
        <v>-3.26</v>
      </c>
      <c r="E10" s="11">
        <f t="shared" si="4"/>
        <v>-103.5</v>
      </c>
      <c r="F10" s="11">
        <f t="shared" si="5"/>
        <v>-3.26</v>
      </c>
      <c r="G10" s="11">
        <f t="shared" si="6"/>
        <v>0</v>
      </c>
      <c r="H10" s="11" t="str">
        <f t="shared" si="7"/>
        <v>L-</v>
      </c>
      <c r="I10" s="11">
        <f t="shared" si="8"/>
        <v>3</v>
      </c>
      <c r="J10" s="11">
        <f t="shared" si="9"/>
        <v>130.68</v>
      </c>
      <c r="K10" s="15" t="str">
        <f t="shared" si="10"/>
        <v>P2O5 may be applied, plant response likely</v>
      </c>
      <c r="M10" s="26"/>
      <c r="N10" s="12">
        <f t="shared" si="11"/>
        <v>0</v>
      </c>
      <c r="O10" s="12">
        <f t="shared" si="12"/>
        <v>0</v>
      </c>
      <c r="P10" s="12" t="str">
        <f t="shared" si="13"/>
        <v>L-</v>
      </c>
      <c r="Q10" s="12">
        <f t="shared" si="14"/>
        <v>3</v>
      </c>
      <c r="R10" s="12">
        <f t="shared" si="15"/>
        <v>130.68</v>
      </c>
      <c r="S10" s="20" t="str">
        <f t="shared" si="0"/>
        <v>K2O may be applied, plant response likely</v>
      </c>
    </row>
    <row r="11" spans="1:19" ht="54" customHeight="1" x14ac:dyDescent="0.2">
      <c r="A11" s="42"/>
      <c r="B11" s="45">
        <f t="shared" si="1"/>
        <v>0</v>
      </c>
      <c r="C11" s="16">
        <f t="shared" si="2"/>
        <v>0</v>
      </c>
      <c r="D11" s="4">
        <f t="shared" si="3"/>
        <v>-3.26</v>
      </c>
      <c r="E11" s="4">
        <f t="shared" si="4"/>
        <v>-103.5</v>
      </c>
      <c r="F11" s="4">
        <f t="shared" si="5"/>
        <v>-3.26</v>
      </c>
      <c r="G11" s="4">
        <f t="shared" si="6"/>
        <v>0</v>
      </c>
      <c r="H11" s="4" t="str">
        <f t="shared" si="7"/>
        <v>L-</v>
      </c>
      <c r="I11" s="4">
        <f t="shared" si="8"/>
        <v>3</v>
      </c>
      <c r="J11" s="4">
        <f t="shared" si="9"/>
        <v>130.68</v>
      </c>
      <c r="K11" s="14" t="str">
        <f>VLOOKUP(G11,$A$85:$B$93,2)</f>
        <v>P2O5 may be applied, plant response likely</v>
      </c>
      <c r="M11" s="24"/>
      <c r="N11" s="4">
        <f t="shared" si="11"/>
        <v>0</v>
      </c>
      <c r="O11" s="4">
        <f t="shared" si="12"/>
        <v>0</v>
      </c>
      <c r="P11" s="4" t="str">
        <f t="shared" si="13"/>
        <v>L-</v>
      </c>
      <c r="Q11" s="4">
        <f t="shared" si="14"/>
        <v>3</v>
      </c>
      <c r="R11" s="4">
        <f t="shared" si="15"/>
        <v>130.68</v>
      </c>
      <c r="S11" s="19" t="str">
        <f t="shared" si="0"/>
        <v>K2O may be applied, plant response likely</v>
      </c>
    </row>
    <row r="12" spans="1:19" ht="54" customHeight="1" x14ac:dyDescent="0.2">
      <c r="A12" s="43"/>
      <c r="B12" s="46">
        <f t="shared" si="1"/>
        <v>0</v>
      </c>
      <c r="C12" s="17">
        <f t="shared" si="2"/>
        <v>0</v>
      </c>
      <c r="D12" s="11">
        <f t="shared" si="3"/>
        <v>-3.26</v>
      </c>
      <c r="E12" s="11">
        <f t="shared" si="4"/>
        <v>-103.5</v>
      </c>
      <c r="F12" s="11">
        <f t="shared" si="5"/>
        <v>-3.26</v>
      </c>
      <c r="G12" s="11">
        <f t="shared" si="6"/>
        <v>0</v>
      </c>
      <c r="H12" s="11" t="str">
        <f t="shared" si="7"/>
        <v>L-</v>
      </c>
      <c r="I12" s="11">
        <f t="shared" si="8"/>
        <v>3</v>
      </c>
      <c r="J12" s="11">
        <f t="shared" si="9"/>
        <v>130.68</v>
      </c>
      <c r="K12" s="15" t="str">
        <f t="shared" si="10"/>
        <v>P2O5 may be applied, plant response likely</v>
      </c>
      <c r="M12" s="26"/>
      <c r="N12" s="12">
        <f t="shared" si="11"/>
        <v>0</v>
      </c>
      <c r="O12" s="12">
        <f t="shared" si="12"/>
        <v>0</v>
      </c>
      <c r="P12" s="12" t="str">
        <f t="shared" si="13"/>
        <v>L-</v>
      </c>
      <c r="Q12" s="12">
        <f t="shared" si="14"/>
        <v>3</v>
      </c>
      <c r="R12" s="12">
        <f t="shared" si="15"/>
        <v>130.68</v>
      </c>
      <c r="S12" s="20" t="str">
        <f t="shared" si="0"/>
        <v>K2O may be applied, plant response likely</v>
      </c>
    </row>
    <row r="13" spans="1:19" ht="54" customHeight="1" x14ac:dyDescent="0.2">
      <c r="A13" s="42"/>
      <c r="B13" s="45">
        <f t="shared" si="1"/>
        <v>0</v>
      </c>
      <c r="C13" s="16">
        <f t="shared" si="2"/>
        <v>0</v>
      </c>
      <c r="D13" s="4">
        <f t="shared" si="3"/>
        <v>-3.26</v>
      </c>
      <c r="E13" s="4">
        <f t="shared" si="4"/>
        <v>-103.5</v>
      </c>
      <c r="F13" s="4">
        <f t="shared" si="5"/>
        <v>-3.26</v>
      </c>
      <c r="G13" s="4">
        <f t="shared" si="6"/>
        <v>0</v>
      </c>
      <c r="H13" s="4" t="str">
        <f t="shared" si="7"/>
        <v>L-</v>
      </c>
      <c r="I13" s="4">
        <f t="shared" si="8"/>
        <v>3</v>
      </c>
      <c r="J13" s="4">
        <f t="shared" si="9"/>
        <v>130.68</v>
      </c>
      <c r="K13" s="14" t="str">
        <f t="shared" si="10"/>
        <v>P2O5 may be applied, plant response likely</v>
      </c>
      <c r="M13" s="24"/>
      <c r="N13" s="4">
        <f t="shared" si="11"/>
        <v>0</v>
      </c>
      <c r="O13" s="4">
        <f t="shared" si="12"/>
        <v>0</v>
      </c>
      <c r="P13" s="4" t="str">
        <f t="shared" si="13"/>
        <v>L-</v>
      </c>
      <c r="Q13" s="4">
        <f t="shared" si="14"/>
        <v>3</v>
      </c>
      <c r="R13" s="4">
        <f t="shared" si="15"/>
        <v>130.68</v>
      </c>
      <c r="S13" s="19" t="str">
        <f t="shared" si="0"/>
        <v>K2O may be applied, plant response likely</v>
      </c>
    </row>
    <row r="14" spans="1:19" ht="54" customHeight="1" x14ac:dyDescent="0.2">
      <c r="A14" s="43"/>
      <c r="B14" s="46">
        <f t="shared" si="1"/>
        <v>0</v>
      </c>
      <c r="C14" s="17">
        <f t="shared" si="2"/>
        <v>0</v>
      </c>
      <c r="D14" s="11">
        <f t="shared" si="3"/>
        <v>-3.26</v>
      </c>
      <c r="E14" s="11">
        <f t="shared" si="4"/>
        <v>-103.5</v>
      </c>
      <c r="F14" s="11">
        <f t="shared" si="5"/>
        <v>-3.26</v>
      </c>
      <c r="G14" s="11">
        <f t="shared" si="6"/>
        <v>0</v>
      </c>
      <c r="H14" s="11" t="str">
        <f t="shared" si="7"/>
        <v>L-</v>
      </c>
      <c r="I14" s="11">
        <f t="shared" si="8"/>
        <v>3</v>
      </c>
      <c r="J14" s="11">
        <f t="shared" si="9"/>
        <v>130.68</v>
      </c>
      <c r="K14" s="15" t="str">
        <f t="shared" si="10"/>
        <v>P2O5 may be applied, plant response likely</v>
      </c>
      <c r="M14" s="26"/>
      <c r="N14" s="12">
        <f t="shared" si="11"/>
        <v>0</v>
      </c>
      <c r="O14" s="12">
        <f t="shared" si="12"/>
        <v>0</v>
      </c>
      <c r="P14" s="12" t="str">
        <f t="shared" si="13"/>
        <v>L-</v>
      </c>
      <c r="Q14" s="12">
        <f t="shared" si="14"/>
        <v>3</v>
      </c>
      <c r="R14" s="12">
        <f t="shared" si="15"/>
        <v>130.68</v>
      </c>
      <c r="S14" s="20" t="str">
        <f t="shared" si="0"/>
        <v>K2O may be applied, plant response likely</v>
      </c>
    </row>
    <row r="15" spans="1:19" ht="54" customHeight="1" x14ac:dyDescent="0.2">
      <c r="A15" s="42"/>
      <c r="B15" s="45">
        <f t="shared" si="1"/>
        <v>0</v>
      </c>
      <c r="C15" s="16">
        <f t="shared" si="2"/>
        <v>0</v>
      </c>
      <c r="D15" s="4">
        <f t="shared" si="3"/>
        <v>-3.26</v>
      </c>
      <c r="E15" s="4">
        <f t="shared" si="4"/>
        <v>-103.5</v>
      </c>
      <c r="F15" s="4">
        <f t="shared" si="5"/>
        <v>-3.26</v>
      </c>
      <c r="G15" s="4">
        <f t="shared" si="6"/>
        <v>0</v>
      </c>
      <c r="H15" s="4" t="str">
        <f t="shared" si="7"/>
        <v>L-</v>
      </c>
      <c r="I15" s="4">
        <f t="shared" si="8"/>
        <v>3</v>
      </c>
      <c r="J15" s="4">
        <f t="shared" si="9"/>
        <v>130.68</v>
      </c>
      <c r="K15" s="14" t="str">
        <f t="shared" si="10"/>
        <v>P2O5 may be applied, plant response likely</v>
      </c>
      <c r="M15" s="24"/>
      <c r="N15" s="4">
        <f t="shared" si="11"/>
        <v>0</v>
      </c>
      <c r="O15" s="4">
        <f t="shared" si="12"/>
        <v>0</v>
      </c>
      <c r="P15" s="4" t="str">
        <f t="shared" si="13"/>
        <v>L-</v>
      </c>
      <c r="Q15" s="4">
        <f t="shared" si="14"/>
        <v>3</v>
      </c>
      <c r="R15" s="4">
        <f t="shared" si="15"/>
        <v>130.68</v>
      </c>
      <c r="S15" s="19" t="str">
        <f t="shared" si="0"/>
        <v>K2O may be applied, plant response likely</v>
      </c>
    </row>
    <row r="16" spans="1:19" ht="54" customHeight="1" x14ac:dyDescent="0.2">
      <c r="A16" s="43"/>
      <c r="B16" s="46">
        <f t="shared" si="1"/>
        <v>0</v>
      </c>
      <c r="C16" s="17">
        <f t="shared" si="2"/>
        <v>0</v>
      </c>
      <c r="D16" s="11">
        <f t="shared" si="3"/>
        <v>-3.26</v>
      </c>
      <c r="E16" s="11">
        <f t="shared" si="4"/>
        <v>-103.5</v>
      </c>
      <c r="F16" s="11">
        <f t="shared" si="5"/>
        <v>-3.26</v>
      </c>
      <c r="G16" s="11">
        <f t="shared" si="6"/>
        <v>0</v>
      </c>
      <c r="H16" s="11" t="str">
        <f t="shared" si="7"/>
        <v>L-</v>
      </c>
      <c r="I16" s="11">
        <f t="shared" si="8"/>
        <v>3</v>
      </c>
      <c r="J16" s="11">
        <f t="shared" si="9"/>
        <v>130.68</v>
      </c>
      <c r="K16" s="15" t="str">
        <f t="shared" si="10"/>
        <v>P2O5 may be applied, plant response likely</v>
      </c>
      <c r="M16" s="26"/>
      <c r="N16" s="12">
        <f t="shared" si="11"/>
        <v>0</v>
      </c>
      <c r="O16" s="12">
        <f t="shared" si="12"/>
        <v>0</v>
      </c>
      <c r="P16" s="12" t="str">
        <f t="shared" si="13"/>
        <v>L-</v>
      </c>
      <c r="Q16" s="12">
        <f t="shared" si="14"/>
        <v>3</v>
      </c>
      <c r="R16" s="12">
        <f t="shared" si="15"/>
        <v>130.68</v>
      </c>
      <c r="S16" s="20" t="str">
        <f t="shared" si="0"/>
        <v>K2O may be applied, plant response likely</v>
      </c>
    </row>
    <row r="17" spans="1:19" ht="54" customHeight="1" x14ac:dyDescent="0.2">
      <c r="A17" s="42"/>
      <c r="B17" s="45">
        <f t="shared" si="1"/>
        <v>0</v>
      </c>
      <c r="C17" s="16">
        <f t="shared" si="2"/>
        <v>0</v>
      </c>
      <c r="D17" s="4">
        <f t="shared" si="3"/>
        <v>-3.26</v>
      </c>
      <c r="E17" s="4">
        <f t="shared" si="4"/>
        <v>-103.5</v>
      </c>
      <c r="F17" s="4">
        <f t="shared" si="5"/>
        <v>-3.26</v>
      </c>
      <c r="G17" s="4">
        <f t="shared" si="6"/>
        <v>0</v>
      </c>
      <c r="H17" s="4" t="str">
        <f t="shared" si="7"/>
        <v>L-</v>
      </c>
      <c r="I17" s="4">
        <f t="shared" si="8"/>
        <v>3</v>
      </c>
      <c r="J17" s="4">
        <f t="shared" si="9"/>
        <v>130.68</v>
      </c>
      <c r="K17" s="14" t="str">
        <f t="shared" si="10"/>
        <v>P2O5 may be applied, plant response likely</v>
      </c>
      <c r="M17" s="24"/>
      <c r="N17" s="4">
        <f t="shared" si="11"/>
        <v>0</v>
      </c>
      <c r="O17" s="4">
        <f t="shared" si="12"/>
        <v>0</v>
      </c>
      <c r="P17" s="4" t="str">
        <f t="shared" si="13"/>
        <v>L-</v>
      </c>
      <c r="Q17" s="4">
        <f t="shared" si="14"/>
        <v>3</v>
      </c>
      <c r="R17" s="4">
        <f t="shared" si="15"/>
        <v>130.68</v>
      </c>
      <c r="S17" s="19" t="str">
        <f t="shared" si="0"/>
        <v>K2O may be applied, plant response likely</v>
      </c>
    </row>
    <row r="18" spans="1:19" ht="54" customHeight="1" x14ac:dyDescent="0.2">
      <c r="A18" s="43"/>
      <c r="B18" s="46">
        <f t="shared" si="1"/>
        <v>0</v>
      </c>
      <c r="C18" s="17">
        <f t="shared" si="2"/>
        <v>0</v>
      </c>
      <c r="D18" s="11">
        <f t="shared" si="3"/>
        <v>-3.26</v>
      </c>
      <c r="E18" s="11">
        <f t="shared" si="4"/>
        <v>-103.5</v>
      </c>
      <c r="F18" s="11">
        <f t="shared" si="5"/>
        <v>-3.26</v>
      </c>
      <c r="G18" s="11">
        <f t="shared" si="6"/>
        <v>0</v>
      </c>
      <c r="H18" s="11" t="str">
        <f t="shared" si="7"/>
        <v>L-</v>
      </c>
      <c r="I18" s="11">
        <f t="shared" si="8"/>
        <v>3</v>
      </c>
      <c r="J18" s="11">
        <f t="shared" si="9"/>
        <v>130.68</v>
      </c>
      <c r="K18" s="15" t="str">
        <f t="shared" si="10"/>
        <v>P2O5 may be applied, plant response likely</v>
      </c>
      <c r="M18" s="26"/>
      <c r="N18" s="12">
        <f t="shared" si="11"/>
        <v>0</v>
      </c>
      <c r="O18" s="12">
        <f t="shared" si="12"/>
        <v>0</v>
      </c>
      <c r="P18" s="12" t="str">
        <f t="shared" si="13"/>
        <v>L-</v>
      </c>
      <c r="Q18" s="12">
        <f t="shared" si="14"/>
        <v>3</v>
      </c>
      <c r="R18" s="12">
        <f t="shared" si="15"/>
        <v>130.68</v>
      </c>
      <c r="S18" s="20" t="str">
        <f t="shared" si="0"/>
        <v>K2O may be applied, plant response likely</v>
      </c>
    </row>
    <row r="19" spans="1:19" ht="54" customHeight="1" x14ac:dyDescent="0.2">
      <c r="A19" s="42"/>
      <c r="B19" s="45">
        <f t="shared" si="1"/>
        <v>0</v>
      </c>
      <c r="C19" s="16">
        <f t="shared" si="2"/>
        <v>0</v>
      </c>
      <c r="D19" s="4">
        <f t="shared" si="3"/>
        <v>-3.26</v>
      </c>
      <c r="E19" s="4">
        <f t="shared" si="4"/>
        <v>-103.5</v>
      </c>
      <c r="F19" s="4">
        <f t="shared" si="5"/>
        <v>-3.26</v>
      </c>
      <c r="G19" s="4">
        <f t="shared" si="6"/>
        <v>0</v>
      </c>
      <c r="H19" s="4" t="str">
        <f t="shared" si="7"/>
        <v>L-</v>
      </c>
      <c r="I19" s="4">
        <f t="shared" si="8"/>
        <v>3</v>
      </c>
      <c r="J19" s="4">
        <f t="shared" si="9"/>
        <v>130.68</v>
      </c>
      <c r="K19" s="14" t="str">
        <f t="shared" si="10"/>
        <v>P2O5 may be applied, plant response likely</v>
      </c>
      <c r="M19" s="24"/>
      <c r="N19" s="4">
        <f t="shared" si="11"/>
        <v>0</v>
      </c>
      <c r="O19" s="4">
        <f t="shared" si="12"/>
        <v>0</v>
      </c>
      <c r="P19" s="4" t="str">
        <f t="shared" si="13"/>
        <v>L-</v>
      </c>
      <c r="Q19" s="4">
        <f t="shared" si="14"/>
        <v>3</v>
      </c>
      <c r="R19" s="4">
        <f t="shared" si="15"/>
        <v>130.68</v>
      </c>
      <c r="S19" s="19" t="str">
        <f t="shared" si="0"/>
        <v>K2O may be applied, plant response likely</v>
      </c>
    </row>
    <row r="20" spans="1:19" ht="54" customHeight="1" x14ac:dyDescent="0.2">
      <c r="A20" s="43"/>
      <c r="B20" s="46">
        <f t="shared" si="1"/>
        <v>0</v>
      </c>
      <c r="C20" s="17">
        <f t="shared" si="2"/>
        <v>0</v>
      </c>
      <c r="D20" s="11">
        <f t="shared" si="3"/>
        <v>-3.26</v>
      </c>
      <c r="E20" s="11">
        <f t="shared" si="4"/>
        <v>-103.5</v>
      </c>
      <c r="F20" s="11">
        <f t="shared" si="5"/>
        <v>-3.26</v>
      </c>
      <c r="G20" s="11">
        <f t="shared" si="6"/>
        <v>0</v>
      </c>
      <c r="H20" s="11" t="str">
        <f t="shared" si="7"/>
        <v>L-</v>
      </c>
      <c r="I20" s="11">
        <f t="shared" si="8"/>
        <v>3</v>
      </c>
      <c r="J20" s="11">
        <f t="shared" si="9"/>
        <v>130.68</v>
      </c>
      <c r="K20" s="15" t="str">
        <f t="shared" si="10"/>
        <v>P2O5 may be applied, plant response likely</v>
      </c>
      <c r="M20" s="26"/>
      <c r="N20" s="12">
        <f t="shared" si="11"/>
        <v>0</v>
      </c>
      <c r="O20" s="12">
        <f t="shared" si="12"/>
        <v>0</v>
      </c>
      <c r="P20" s="12" t="str">
        <f t="shared" si="13"/>
        <v>L-</v>
      </c>
      <c r="Q20" s="12">
        <f t="shared" si="14"/>
        <v>3</v>
      </c>
      <c r="R20" s="12">
        <f t="shared" si="15"/>
        <v>130.68</v>
      </c>
      <c r="S20" s="20" t="str">
        <f t="shared" si="0"/>
        <v>K2O may be applied, plant response likely</v>
      </c>
    </row>
    <row r="21" spans="1:19" ht="54" customHeight="1" x14ac:dyDescent="0.2">
      <c r="A21" s="42"/>
      <c r="B21" s="45">
        <f t="shared" si="1"/>
        <v>0</v>
      </c>
      <c r="C21" s="16">
        <f t="shared" si="2"/>
        <v>0</v>
      </c>
      <c r="D21" s="4">
        <f t="shared" si="3"/>
        <v>-3.26</v>
      </c>
      <c r="E21" s="4">
        <f t="shared" si="4"/>
        <v>-103.5</v>
      </c>
      <c r="F21" s="4">
        <f t="shared" si="5"/>
        <v>-3.26</v>
      </c>
      <c r="G21" s="4">
        <f t="shared" si="6"/>
        <v>0</v>
      </c>
      <c r="H21" s="4" t="str">
        <f t="shared" si="7"/>
        <v>L-</v>
      </c>
      <c r="I21" s="4">
        <f t="shared" si="8"/>
        <v>3</v>
      </c>
      <c r="J21" s="4">
        <f t="shared" si="9"/>
        <v>130.68</v>
      </c>
      <c r="K21" s="14" t="str">
        <f t="shared" si="10"/>
        <v>P2O5 may be applied, plant response likely</v>
      </c>
      <c r="M21" s="24"/>
      <c r="N21" s="4">
        <f t="shared" si="11"/>
        <v>0</v>
      </c>
      <c r="O21" s="4">
        <f t="shared" si="12"/>
        <v>0</v>
      </c>
      <c r="P21" s="4" t="str">
        <f t="shared" si="13"/>
        <v>L-</v>
      </c>
      <c r="Q21" s="4">
        <f t="shared" si="14"/>
        <v>3</v>
      </c>
      <c r="R21" s="4">
        <f t="shared" si="15"/>
        <v>130.68</v>
      </c>
      <c r="S21" s="19" t="str">
        <f t="shared" si="0"/>
        <v>K2O may be applied, plant response likely</v>
      </c>
    </row>
    <row r="22" spans="1:19" ht="54" customHeight="1" x14ac:dyDescent="0.2">
      <c r="A22" s="43"/>
      <c r="B22" s="46">
        <f t="shared" si="1"/>
        <v>0</v>
      </c>
      <c r="C22" s="17">
        <f t="shared" si="2"/>
        <v>0</v>
      </c>
      <c r="D22" s="11">
        <f t="shared" si="3"/>
        <v>-3.26</v>
      </c>
      <c r="E22" s="11">
        <f t="shared" si="4"/>
        <v>-103.5</v>
      </c>
      <c r="F22" s="11">
        <f t="shared" si="5"/>
        <v>-3.26</v>
      </c>
      <c r="G22" s="11">
        <f t="shared" si="6"/>
        <v>0</v>
      </c>
      <c r="H22" s="11" t="str">
        <f t="shared" si="7"/>
        <v>L-</v>
      </c>
      <c r="I22" s="11">
        <f t="shared" si="8"/>
        <v>3</v>
      </c>
      <c r="J22" s="11">
        <f t="shared" si="9"/>
        <v>130.68</v>
      </c>
      <c r="K22" s="15" t="str">
        <f t="shared" si="10"/>
        <v>P2O5 may be applied, plant response likely</v>
      </c>
      <c r="M22" s="26"/>
      <c r="N22" s="12">
        <f t="shared" si="11"/>
        <v>0</v>
      </c>
      <c r="O22" s="12">
        <f t="shared" si="12"/>
        <v>0</v>
      </c>
      <c r="P22" s="12" t="str">
        <f t="shared" si="13"/>
        <v>L-</v>
      </c>
      <c r="Q22" s="12">
        <f t="shared" si="14"/>
        <v>3</v>
      </c>
      <c r="R22" s="12">
        <f t="shared" si="15"/>
        <v>130.68</v>
      </c>
      <c r="S22" s="20" t="str">
        <f t="shared" si="0"/>
        <v>K2O may be applied, plant response likely</v>
      </c>
    </row>
    <row r="23" spans="1:19" ht="54" customHeight="1" x14ac:dyDescent="0.2">
      <c r="A23" s="42"/>
      <c r="B23" s="45">
        <f t="shared" si="1"/>
        <v>0</v>
      </c>
      <c r="C23" s="16">
        <f t="shared" si="2"/>
        <v>0</v>
      </c>
      <c r="D23" s="4">
        <f t="shared" si="3"/>
        <v>-3.26</v>
      </c>
      <c r="E23" s="4">
        <f t="shared" si="4"/>
        <v>-103.5</v>
      </c>
      <c r="F23" s="4">
        <f t="shared" si="5"/>
        <v>-3.26</v>
      </c>
      <c r="G23" s="4">
        <f t="shared" si="6"/>
        <v>0</v>
      </c>
      <c r="H23" s="4" t="str">
        <f t="shared" si="7"/>
        <v>L-</v>
      </c>
      <c r="I23" s="4">
        <f t="shared" si="8"/>
        <v>3</v>
      </c>
      <c r="J23" s="4">
        <f t="shared" si="9"/>
        <v>130.68</v>
      </c>
      <c r="K23" s="14" t="str">
        <f t="shared" si="10"/>
        <v>P2O5 may be applied, plant response likely</v>
      </c>
      <c r="M23" s="24"/>
      <c r="N23" s="4">
        <f t="shared" si="11"/>
        <v>0</v>
      </c>
      <c r="O23" s="4">
        <f t="shared" si="12"/>
        <v>0</v>
      </c>
      <c r="P23" s="4" t="str">
        <f t="shared" si="13"/>
        <v>L-</v>
      </c>
      <c r="Q23" s="4">
        <f t="shared" si="14"/>
        <v>3</v>
      </c>
      <c r="R23" s="4">
        <f t="shared" si="15"/>
        <v>130.68</v>
      </c>
      <c r="S23" s="19" t="str">
        <f t="shared" si="0"/>
        <v>K2O may be applied, plant response likely</v>
      </c>
    </row>
    <row r="24" spans="1:19" ht="54" customHeight="1" x14ac:dyDescent="0.2">
      <c r="A24" s="43"/>
      <c r="B24" s="46">
        <f t="shared" si="1"/>
        <v>0</v>
      </c>
      <c r="C24" s="17">
        <f t="shared" si="2"/>
        <v>0</v>
      </c>
      <c r="D24" s="11">
        <f t="shared" si="3"/>
        <v>-3.26</v>
      </c>
      <c r="E24" s="11">
        <f t="shared" si="4"/>
        <v>-103.5</v>
      </c>
      <c r="F24" s="11">
        <f t="shared" si="5"/>
        <v>-3.26</v>
      </c>
      <c r="G24" s="11">
        <f t="shared" si="6"/>
        <v>0</v>
      </c>
      <c r="H24" s="11" t="str">
        <f t="shared" si="7"/>
        <v>L-</v>
      </c>
      <c r="I24" s="11">
        <f t="shared" si="8"/>
        <v>3</v>
      </c>
      <c r="J24" s="11">
        <f t="shared" si="9"/>
        <v>130.68</v>
      </c>
      <c r="K24" s="15" t="str">
        <f t="shared" si="10"/>
        <v>P2O5 may be applied, plant response likely</v>
      </c>
      <c r="M24" s="26"/>
      <c r="N24" s="12">
        <f t="shared" si="11"/>
        <v>0</v>
      </c>
      <c r="O24" s="12">
        <f t="shared" si="12"/>
        <v>0</v>
      </c>
      <c r="P24" s="12" t="str">
        <f t="shared" si="13"/>
        <v>L-</v>
      </c>
      <c r="Q24" s="12">
        <f t="shared" si="14"/>
        <v>3</v>
      </c>
      <c r="R24" s="12">
        <f t="shared" si="15"/>
        <v>130.68</v>
      </c>
      <c r="S24" s="20" t="str">
        <f t="shared" si="0"/>
        <v>K2O may be applied, plant response likely</v>
      </c>
    </row>
    <row r="25" spans="1:19" ht="54" customHeight="1" x14ac:dyDescent="0.2">
      <c r="A25" s="42"/>
      <c r="B25" s="45">
        <f t="shared" si="1"/>
        <v>0</v>
      </c>
      <c r="C25" s="16">
        <f t="shared" si="2"/>
        <v>0</v>
      </c>
      <c r="D25" s="4">
        <f t="shared" si="3"/>
        <v>-3.26</v>
      </c>
      <c r="E25" s="4">
        <f t="shared" si="4"/>
        <v>-103.5</v>
      </c>
      <c r="F25" s="4">
        <f t="shared" si="5"/>
        <v>-3.26</v>
      </c>
      <c r="G25" s="4">
        <f t="shared" si="6"/>
        <v>0</v>
      </c>
      <c r="H25" s="4" t="str">
        <f t="shared" si="7"/>
        <v>L-</v>
      </c>
      <c r="I25" s="4">
        <f t="shared" si="8"/>
        <v>3</v>
      </c>
      <c r="J25" s="4">
        <f t="shared" si="9"/>
        <v>130.68</v>
      </c>
      <c r="K25" s="14" t="str">
        <f t="shared" si="10"/>
        <v>P2O5 may be applied, plant response likely</v>
      </c>
      <c r="M25" s="24"/>
      <c r="N25" s="4">
        <f t="shared" si="11"/>
        <v>0</v>
      </c>
      <c r="O25" s="4">
        <f t="shared" si="12"/>
        <v>0</v>
      </c>
      <c r="P25" s="4" t="str">
        <f t="shared" si="13"/>
        <v>L-</v>
      </c>
      <c r="Q25" s="4">
        <f t="shared" si="14"/>
        <v>3</v>
      </c>
      <c r="R25" s="4">
        <f t="shared" si="15"/>
        <v>130.68</v>
      </c>
      <c r="S25" s="19" t="str">
        <f t="shared" si="0"/>
        <v>K2O may be applied, plant response likely</v>
      </c>
    </row>
    <row r="26" spans="1:19" ht="54" customHeight="1" x14ac:dyDescent="0.2">
      <c r="A26" s="43"/>
      <c r="B26" s="46">
        <f t="shared" si="1"/>
        <v>0</v>
      </c>
      <c r="C26" s="17">
        <f t="shared" si="2"/>
        <v>0</v>
      </c>
      <c r="D26" s="11">
        <f t="shared" si="3"/>
        <v>-3.26</v>
      </c>
      <c r="E26" s="11">
        <f t="shared" si="4"/>
        <v>-103.5</v>
      </c>
      <c r="F26" s="11">
        <f t="shared" si="5"/>
        <v>-3.26</v>
      </c>
      <c r="G26" s="11">
        <f t="shared" si="6"/>
        <v>0</v>
      </c>
      <c r="H26" s="11" t="str">
        <f t="shared" si="7"/>
        <v>L-</v>
      </c>
      <c r="I26" s="11">
        <f t="shared" si="8"/>
        <v>3</v>
      </c>
      <c r="J26" s="11">
        <f t="shared" si="9"/>
        <v>130.68</v>
      </c>
      <c r="K26" s="15" t="str">
        <f t="shared" si="10"/>
        <v>P2O5 may be applied, plant response likely</v>
      </c>
      <c r="M26" s="26"/>
      <c r="N26" s="12">
        <f t="shared" si="11"/>
        <v>0</v>
      </c>
      <c r="O26" s="12">
        <f t="shared" si="12"/>
        <v>0</v>
      </c>
      <c r="P26" s="12" t="str">
        <f t="shared" si="13"/>
        <v>L-</v>
      </c>
      <c r="Q26" s="12">
        <f t="shared" si="14"/>
        <v>3</v>
      </c>
      <c r="R26" s="12">
        <f t="shared" si="15"/>
        <v>130.68</v>
      </c>
      <c r="S26" s="20" t="str">
        <f t="shared" si="0"/>
        <v>K2O may be applied, plant response likely</v>
      </c>
    </row>
    <row r="27" spans="1:19" ht="54" customHeight="1" x14ac:dyDescent="0.2">
      <c r="A27" s="42"/>
      <c r="B27" s="45">
        <f t="shared" si="1"/>
        <v>0</v>
      </c>
      <c r="C27" s="16">
        <f t="shared" si="2"/>
        <v>0</v>
      </c>
      <c r="D27" s="4">
        <f t="shared" si="3"/>
        <v>-3.26</v>
      </c>
      <c r="E27" s="4">
        <f t="shared" si="4"/>
        <v>-103.5</v>
      </c>
      <c r="F27" s="4">
        <f t="shared" si="5"/>
        <v>-3.26</v>
      </c>
      <c r="G27" s="4">
        <f t="shared" si="6"/>
        <v>0</v>
      </c>
      <c r="H27" s="4" t="str">
        <f t="shared" si="7"/>
        <v>L-</v>
      </c>
      <c r="I27" s="4">
        <f t="shared" si="8"/>
        <v>3</v>
      </c>
      <c r="J27" s="4">
        <f t="shared" si="9"/>
        <v>130.68</v>
      </c>
      <c r="K27" s="14" t="str">
        <f t="shared" si="10"/>
        <v>P2O5 may be applied, plant response likely</v>
      </c>
      <c r="M27" s="24"/>
      <c r="N27" s="4">
        <f t="shared" si="11"/>
        <v>0</v>
      </c>
      <c r="O27" s="4">
        <f t="shared" si="12"/>
        <v>0</v>
      </c>
      <c r="P27" s="4" t="str">
        <f t="shared" si="13"/>
        <v>L-</v>
      </c>
      <c r="Q27" s="4">
        <f t="shared" si="14"/>
        <v>3</v>
      </c>
      <c r="R27" s="4">
        <f t="shared" si="15"/>
        <v>130.68</v>
      </c>
      <c r="S27" s="19" t="str">
        <f t="shared" si="0"/>
        <v>K2O may be applied, plant response likely</v>
      </c>
    </row>
    <row r="28" spans="1:19" ht="54" customHeight="1" x14ac:dyDescent="0.2">
      <c r="A28" s="43"/>
      <c r="B28" s="46">
        <f t="shared" si="1"/>
        <v>0</v>
      </c>
      <c r="C28" s="17">
        <f t="shared" si="2"/>
        <v>0</v>
      </c>
      <c r="D28" s="11">
        <f t="shared" si="3"/>
        <v>-3.26</v>
      </c>
      <c r="E28" s="11">
        <f t="shared" si="4"/>
        <v>-103.5</v>
      </c>
      <c r="F28" s="11">
        <f t="shared" si="5"/>
        <v>-3.26</v>
      </c>
      <c r="G28" s="11">
        <f t="shared" si="6"/>
        <v>0</v>
      </c>
      <c r="H28" s="11" t="str">
        <f t="shared" si="7"/>
        <v>L-</v>
      </c>
      <c r="I28" s="11">
        <f t="shared" si="8"/>
        <v>3</v>
      </c>
      <c r="J28" s="11">
        <f t="shared" si="9"/>
        <v>130.68</v>
      </c>
      <c r="K28" s="15" t="str">
        <f t="shared" si="10"/>
        <v>P2O5 may be applied, plant response likely</v>
      </c>
      <c r="M28" s="26"/>
      <c r="N28" s="12">
        <f t="shared" si="11"/>
        <v>0</v>
      </c>
      <c r="O28" s="12">
        <f t="shared" si="12"/>
        <v>0</v>
      </c>
      <c r="P28" s="12" t="str">
        <f t="shared" si="13"/>
        <v>L-</v>
      </c>
      <c r="Q28" s="12">
        <f t="shared" si="14"/>
        <v>3</v>
      </c>
      <c r="R28" s="12">
        <f t="shared" si="15"/>
        <v>130.68</v>
      </c>
      <c r="S28" s="20" t="str">
        <f t="shared" si="0"/>
        <v>K2O may be applied, plant response likely</v>
      </c>
    </row>
    <row r="29" spans="1:19" ht="54" customHeight="1" x14ac:dyDescent="0.2">
      <c r="A29" s="42"/>
      <c r="B29" s="45">
        <f t="shared" si="1"/>
        <v>0</v>
      </c>
      <c r="C29" s="16">
        <f t="shared" si="2"/>
        <v>0</v>
      </c>
      <c r="D29" s="4">
        <f t="shared" si="3"/>
        <v>-3.26</v>
      </c>
      <c r="E29" s="4">
        <f t="shared" si="4"/>
        <v>-103.5</v>
      </c>
      <c r="F29" s="4">
        <f t="shared" si="5"/>
        <v>-3.26</v>
      </c>
      <c r="G29" s="4">
        <f t="shared" si="6"/>
        <v>0</v>
      </c>
      <c r="H29" s="4" t="str">
        <f t="shared" si="7"/>
        <v>L-</v>
      </c>
      <c r="I29" s="4">
        <f t="shared" si="8"/>
        <v>3</v>
      </c>
      <c r="J29" s="4">
        <f t="shared" si="9"/>
        <v>130.68</v>
      </c>
      <c r="K29" s="14" t="str">
        <f t="shared" si="10"/>
        <v>P2O5 may be applied, plant response likely</v>
      </c>
      <c r="M29" s="24"/>
      <c r="N29" s="4">
        <f t="shared" si="11"/>
        <v>0</v>
      </c>
      <c r="O29" s="4">
        <f t="shared" si="12"/>
        <v>0</v>
      </c>
      <c r="P29" s="4" t="str">
        <f t="shared" si="13"/>
        <v>L-</v>
      </c>
      <c r="Q29" s="4">
        <f t="shared" si="14"/>
        <v>3</v>
      </c>
      <c r="R29" s="4">
        <f t="shared" si="15"/>
        <v>130.68</v>
      </c>
      <c r="S29" s="19" t="str">
        <f t="shared" si="0"/>
        <v>K2O may be applied, plant response likely</v>
      </c>
    </row>
    <row r="30" spans="1:19" ht="54" customHeight="1" x14ac:dyDescent="0.2">
      <c r="A30" s="43"/>
      <c r="B30" s="46">
        <f t="shared" si="1"/>
        <v>0</v>
      </c>
      <c r="C30" s="17">
        <f t="shared" si="2"/>
        <v>0</v>
      </c>
      <c r="D30" s="11">
        <f t="shared" si="3"/>
        <v>-3.26</v>
      </c>
      <c r="E30" s="11">
        <f t="shared" si="4"/>
        <v>-103.5</v>
      </c>
      <c r="F30" s="11">
        <f t="shared" si="5"/>
        <v>-3.26</v>
      </c>
      <c r="G30" s="11">
        <f t="shared" si="6"/>
        <v>0</v>
      </c>
      <c r="H30" s="11" t="str">
        <f t="shared" si="7"/>
        <v>L-</v>
      </c>
      <c r="I30" s="11">
        <f t="shared" si="8"/>
        <v>3</v>
      </c>
      <c r="J30" s="11">
        <f t="shared" si="9"/>
        <v>130.68</v>
      </c>
      <c r="K30" s="15" t="str">
        <f t="shared" si="10"/>
        <v>P2O5 may be applied, plant response likely</v>
      </c>
      <c r="M30" s="26"/>
      <c r="N30" s="12">
        <f t="shared" si="11"/>
        <v>0</v>
      </c>
      <c r="O30" s="12">
        <f t="shared" si="12"/>
        <v>0</v>
      </c>
      <c r="P30" s="12" t="str">
        <f t="shared" si="13"/>
        <v>L-</v>
      </c>
      <c r="Q30" s="12">
        <f t="shared" si="14"/>
        <v>3</v>
      </c>
      <c r="R30" s="12">
        <f t="shared" si="15"/>
        <v>130.68</v>
      </c>
      <c r="S30" s="20" t="str">
        <f t="shared" si="0"/>
        <v>K2O may be applied, plant response likely</v>
      </c>
    </row>
    <row r="31" spans="1:19" ht="54" customHeight="1" x14ac:dyDescent="0.2">
      <c r="A31" s="42"/>
      <c r="B31" s="45">
        <f t="shared" si="1"/>
        <v>0</v>
      </c>
      <c r="C31" s="16">
        <f t="shared" si="2"/>
        <v>0</v>
      </c>
      <c r="D31" s="4">
        <f t="shared" si="3"/>
        <v>-3.26</v>
      </c>
      <c r="E31" s="4">
        <f t="shared" si="4"/>
        <v>-103.5</v>
      </c>
      <c r="F31" s="4">
        <f t="shared" si="5"/>
        <v>-3.26</v>
      </c>
      <c r="G31" s="4">
        <f t="shared" si="6"/>
        <v>0</v>
      </c>
      <c r="H31" s="4" t="str">
        <f t="shared" si="7"/>
        <v>L-</v>
      </c>
      <c r="I31" s="4">
        <f t="shared" si="8"/>
        <v>3</v>
      </c>
      <c r="J31" s="4">
        <f t="shared" si="9"/>
        <v>130.68</v>
      </c>
      <c r="K31" s="14" t="str">
        <f t="shared" si="10"/>
        <v>P2O5 may be applied, plant response likely</v>
      </c>
      <c r="M31" s="24"/>
      <c r="N31" s="4">
        <f t="shared" si="11"/>
        <v>0</v>
      </c>
      <c r="O31" s="4">
        <f t="shared" si="12"/>
        <v>0</v>
      </c>
      <c r="P31" s="4" t="str">
        <f t="shared" si="13"/>
        <v>L-</v>
      </c>
      <c r="Q31" s="4">
        <f t="shared" si="14"/>
        <v>3</v>
      </c>
      <c r="R31" s="4">
        <f t="shared" si="15"/>
        <v>130.68</v>
      </c>
      <c r="S31" s="19" t="str">
        <f t="shared" si="0"/>
        <v>K2O may be applied, plant response likely</v>
      </c>
    </row>
    <row r="32" spans="1:19" ht="54" customHeight="1" x14ac:dyDescent="0.2">
      <c r="A32" s="43"/>
      <c r="B32" s="46">
        <f t="shared" si="1"/>
        <v>0</v>
      </c>
      <c r="C32" s="17">
        <f t="shared" si="2"/>
        <v>0</v>
      </c>
      <c r="D32" s="11">
        <f t="shared" si="3"/>
        <v>-3.26</v>
      </c>
      <c r="E32" s="11">
        <f t="shared" si="4"/>
        <v>-103.5</v>
      </c>
      <c r="F32" s="11">
        <f t="shared" si="5"/>
        <v>-3.26</v>
      </c>
      <c r="G32" s="11">
        <f t="shared" si="6"/>
        <v>0</v>
      </c>
      <c r="H32" s="11" t="str">
        <f t="shared" si="7"/>
        <v>L-</v>
      </c>
      <c r="I32" s="11">
        <f t="shared" si="8"/>
        <v>3</v>
      </c>
      <c r="J32" s="11">
        <f t="shared" si="9"/>
        <v>130.68</v>
      </c>
      <c r="K32" s="15" t="str">
        <f t="shared" si="10"/>
        <v>P2O5 may be applied, plant response likely</v>
      </c>
      <c r="M32" s="26"/>
      <c r="N32" s="12">
        <f t="shared" si="11"/>
        <v>0</v>
      </c>
      <c r="O32" s="12">
        <f t="shared" si="12"/>
        <v>0</v>
      </c>
      <c r="P32" s="12" t="str">
        <f t="shared" si="13"/>
        <v>L-</v>
      </c>
      <c r="Q32" s="12">
        <f t="shared" si="14"/>
        <v>3</v>
      </c>
      <c r="R32" s="12">
        <f t="shared" si="15"/>
        <v>130.68</v>
      </c>
      <c r="S32" s="20" t="str">
        <f t="shared" si="0"/>
        <v>K2O may be applied, plant response likely</v>
      </c>
    </row>
    <row r="33" spans="1:19" ht="54" customHeight="1" x14ac:dyDescent="0.2">
      <c r="A33" s="42"/>
      <c r="B33" s="45">
        <f t="shared" si="1"/>
        <v>0</v>
      </c>
      <c r="C33" s="16">
        <f t="shared" si="2"/>
        <v>0</v>
      </c>
      <c r="D33" s="4">
        <f t="shared" si="3"/>
        <v>-3.26</v>
      </c>
      <c r="E33" s="4">
        <f t="shared" si="4"/>
        <v>-103.5</v>
      </c>
      <c r="F33" s="4">
        <f t="shared" si="5"/>
        <v>-3.26</v>
      </c>
      <c r="G33" s="4">
        <f t="shared" si="6"/>
        <v>0</v>
      </c>
      <c r="H33" s="4" t="str">
        <f t="shared" si="7"/>
        <v>L-</v>
      </c>
      <c r="I33" s="4">
        <f t="shared" si="8"/>
        <v>3</v>
      </c>
      <c r="J33" s="4">
        <f t="shared" si="9"/>
        <v>130.68</v>
      </c>
      <c r="K33" s="14" t="str">
        <f t="shared" si="10"/>
        <v>P2O5 may be applied, plant response likely</v>
      </c>
      <c r="M33" s="24"/>
      <c r="N33" s="4">
        <f t="shared" si="11"/>
        <v>0</v>
      </c>
      <c r="O33" s="4">
        <f t="shared" si="12"/>
        <v>0</v>
      </c>
      <c r="P33" s="4" t="str">
        <f t="shared" si="13"/>
        <v>L-</v>
      </c>
      <c r="Q33" s="4">
        <f t="shared" si="14"/>
        <v>3</v>
      </c>
      <c r="R33" s="4">
        <f t="shared" si="15"/>
        <v>130.68</v>
      </c>
      <c r="S33" s="19" t="str">
        <f t="shared" si="0"/>
        <v>K2O may be applied, plant response likely</v>
      </c>
    </row>
    <row r="34" spans="1:19" ht="54" customHeight="1" x14ac:dyDescent="0.2">
      <c r="A34" s="43"/>
      <c r="B34" s="46">
        <f t="shared" si="1"/>
        <v>0</v>
      </c>
      <c r="C34" s="17">
        <f t="shared" si="2"/>
        <v>0</v>
      </c>
      <c r="D34" s="11">
        <f t="shared" si="3"/>
        <v>-3.26</v>
      </c>
      <c r="E34" s="11">
        <f t="shared" si="4"/>
        <v>-103.5</v>
      </c>
      <c r="F34" s="11">
        <f t="shared" si="5"/>
        <v>-3.26</v>
      </c>
      <c r="G34" s="11">
        <f t="shared" si="6"/>
        <v>0</v>
      </c>
      <c r="H34" s="11" t="str">
        <f t="shared" si="7"/>
        <v>L-</v>
      </c>
      <c r="I34" s="11">
        <f t="shared" si="8"/>
        <v>3</v>
      </c>
      <c r="J34" s="11">
        <f t="shared" si="9"/>
        <v>130.68</v>
      </c>
      <c r="K34" s="15" t="str">
        <f t="shared" si="10"/>
        <v>P2O5 may be applied, plant response likely</v>
      </c>
      <c r="M34" s="26"/>
      <c r="N34" s="12">
        <f t="shared" si="11"/>
        <v>0</v>
      </c>
      <c r="O34" s="12">
        <f t="shared" si="12"/>
        <v>0</v>
      </c>
      <c r="P34" s="12" t="str">
        <f t="shared" si="13"/>
        <v>L-</v>
      </c>
      <c r="Q34" s="12">
        <f t="shared" si="14"/>
        <v>3</v>
      </c>
      <c r="R34" s="12">
        <f t="shared" si="15"/>
        <v>130.68</v>
      </c>
      <c r="S34" s="20" t="str">
        <f t="shared" si="0"/>
        <v>K2O may be applied, plant response likely</v>
      </c>
    </row>
    <row r="35" spans="1:19" ht="54" customHeight="1" x14ac:dyDescent="0.2">
      <c r="A35" s="42"/>
      <c r="B35" s="45">
        <f t="shared" si="1"/>
        <v>0</v>
      </c>
      <c r="C35" s="16">
        <f t="shared" si="2"/>
        <v>0</v>
      </c>
      <c r="D35" s="4">
        <f t="shared" si="3"/>
        <v>-3.26</v>
      </c>
      <c r="E35" s="4">
        <f t="shared" si="4"/>
        <v>-103.5</v>
      </c>
      <c r="F35" s="4">
        <f t="shared" si="5"/>
        <v>-3.26</v>
      </c>
      <c r="G35" s="4">
        <f t="shared" si="6"/>
        <v>0</v>
      </c>
      <c r="H35" s="4" t="str">
        <f t="shared" si="7"/>
        <v>L-</v>
      </c>
      <c r="I35" s="4">
        <f t="shared" si="8"/>
        <v>3</v>
      </c>
      <c r="J35" s="4">
        <f t="shared" si="9"/>
        <v>130.68</v>
      </c>
      <c r="K35" s="14" t="str">
        <f t="shared" si="10"/>
        <v>P2O5 may be applied, plant response likely</v>
      </c>
      <c r="M35" s="24"/>
      <c r="N35" s="4">
        <f t="shared" si="11"/>
        <v>0</v>
      </c>
      <c r="O35" s="4">
        <f t="shared" si="12"/>
        <v>0</v>
      </c>
      <c r="P35" s="4" t="str">
        <f t="shared" si="13"/>
        <v>L-</v>
      </c>
      <c r="Q35" s="4">
        <f t="shared" si="14"/>
        <v>3</v>
      </c>
      <c r="R35" s="4">
        <f t="shared" si="15"/>
        <v>130.68</v>
      </c>
      <c r="S35" s="19" t="str">
        <f t="shared" si="0"/>
        <v>K2O may be applied, plant response likely</v>
      </c>
    </row>
    <row r="36" spans="1:19" ht="54" customHeight="1" x14ac:dyDescent="0.2">
      <c r="A36" s="43"/>
      <c r="B36" s="46">
        <f t="shared" si="1"/>
        <v>0</v>
      </c>
      <c r="C36" s="17">
        <f t="shared" si="2"/>
        <v>0</v>
      </c>
      <c r="D36" s="11">
        <f t="shared" si="3"/>
        <v>-3.26</v>
      </c>
      <c r="E36" s="11">
        <f t="shared" si="4"/>
        <v>-103.5</v>
      </c>
      <c r="F36" s="11">
        <f t="shared" si="5"/>
        <v>-3.26</v>
      </c>
      <c r="G36" s="11">
        <f t="shared" si="6"/>
        <v>0</v>
      </c>
      <c r="H36" s="11" t="str">
        <f t="shared" si="7"/>
        <v>L-</v>
      </c>
      <c r="I36" s="11">
        <f t="shared" si="8"/>
        <v>3</v>
      </c>
      <c r="J36" s="11">
        <f t="shared" si="9"/>
        <v>130.68</v>
      </c>
      <c r="K36" s="15" t="str">
        <f t="shared" si="10"/>
        <v>P2O5 may be applied, plant response likely</v>
      </c>
      <c r="M36" s="26"/>
      <c r="N36" s="12">
        <f t="shared" si="11"/>
        <v>0</v>
      </c>
      <c r="O36" s="12">
        <f t="shared" si="12"/>
        <v>0</v>
      </c>
      <c r="P36" s="12" t="str">
        <f t="shared" si="13"/>
        <v>L-</v>
      </c>
      <c r="Q36" s="12">
        <f t="shared" si="14"/>
        <v>3</v>
      </c>
      <c r="R36" s="12">
        <f t="shared" si="15"/>
        <v>130.68</v>
      </c>
      <c r="S36" s="20" t="str">
        <f t="shared" si="0"/>
        <v>K2O may be applied, plant response likely</v>
      </c>
    </row>
    <row r="37" spans="1:19" ht="54" customHeight="1" x14ac:dyDescent="0.2">
      <c r="A37" s="42"/>
      <c r="B37" s="45">
        <f t="shared" si="1"/>
        <v>0</v>
      </c>
      <c r="C37" s="16">
        <f t="shared" si="2"/>
        <v>0</v>
      </c>
      <c r="D37" s="4">
        <f t="shared" si="3"/>
        <v>-3.26</v>
      </c>
      <c r="E37" s="4">
        <f t="shared" si="4"/>
        <v>-103.5</v>
      </c>
      <c r="F37" s="4">
        <f t="shared" si="5"/>
        <v>-3.26</v>
      </c>
      <c r="G37" s="4">
        <f t="shared" si="6"/>
        <v>0</v>
      </c>
      <c r="H37" s="4" t="str">
        <f t="shared" si="7"/>
        <v>L-</v>
      </c>
      <c r="I37" s="4">
        <f t="shared" si="8"/>
        <v>3</v>
      </c>
      <c r="J37" s="4">
        <f t="shared" si="9"/>
        <v>130.68</v>
      </c>
      <c r="K37" s="14" t="str">
        <f t="shared" si="10"/>
        <v>P2O5 may be applied, plant response likely</v>
      </c>
      <c r="M37" s="24"/>
      <c r="N37" s="4">
        <f t="shared" si="11"/>
        <v>0</v>
      </c>
      <c r="O37" s="4">
        <f t="shared" si="12"/>
        <v>0</v>
      </c>
      <c r="P37" s="4" t="str">
        <f t="shared" si="13"/>
        <v>L-</v>
      </c>
      <c r="Q37" s="4">
        <f t="shared" si="14"/>
        <v>3</v>
      </c>
      <c r="R37" s="4">
        <f t="shared" si="15"/>
        <v>130.68</v>
      </c>
      <c r="S37" s="19" t="str">
        <f t="shared" si="0"/>
        <v>K2O may be applied, plant response likely</v>
      </c>
    </row>
    <row r="38" spans="1:19" ht="54" customHeight="1" x14ac:dyDescent="0.2">
      <c r="A38" s="43"/>
      <c r="B38" s="46">
        <f t="shared" si="1"/>
        <v>0</v>
      </c>
      <c r="C38" s="17">
        <f t="shared" si="2"/>
        <v>0</v>
      </c>
      <c r="D38" s="11">
        <f t="shared" si="3"/>
        <v>-3.26</v>
      </c>
      <c r="E38" s="11">
        <f t="shared" si="4"/>
        <v>-103.5</v>
      </c>
      <c r="F38" s="11">
        <f t="shared" si="5"/>
        <v>-3.26</v>
      </c>
      <c r="G38" s="11">
        <f t="shared" si="6"/>
        <v>0</v>
      </c>
      <c r="H38" s="11" t="str">
        <f t="shared" si="7"/>
        <v>L-</v>
      </c>
      <c r="I38" s="11">
        <f t="shared" si="8"/>
        <v>3</v>
      </c>
      <c r="J38" s="11">
        <f t="shared" si="9"/>
        <v>130.68</v>
      </c>
      <c r="K38" s="15" t="str">
        <f t="shared" si="10"/>
        <v>P2O5 may be applied, plant response likely</v>
      </c>
      <c r="M38" s="26"/>
      <c r="N38" s="12">
        <f t="shared" si="11"/>
        <v>0</v>
      </c>
      <c r="O38" s="12">
        <f t="shared" si="12"/>
        <v>0</v>
      </c>
      <c r="P38" s="12" t="str">
        <f t="shared" si="13"/>
        <v>L-</v>
      </c>
      <c r="Q38" s="12">
        <f t="shared" si="14"/>
        <v>3</v>
      </c>
      <c r="R38" s="12">
        <f t="shared" si="15"/>
        <v>130.68</v>
      </c>
      <c r="S38" s="20" t="str">
        <f t="shared" si="0"/>
        <v>K2O may be applied, plant response likely</v>
      </c>
    </row>
    <row r="39" spans="1:19" ht="54" customHeight="1" x14ac:dyDescent="0.2">
      <c r="A39" s="42"/>
      <c r="B39" s="45">
        <f t="shared" si="1"/>
        <v>0</v>
      </c>
      <c r="C39" s="16">
        <f t="shared" si="2"/>
        <v>0</v>
      </c>
      <c r="D39" s="4">
        <f t="shared" si="3"/>
        <v>-3.26</v>
      </c>
      <c r="E39" s="4">
        <f t="shared" si="4"/>
        <v>-103.5</v>
      </c>
      <c r="F39" s="4">
        <f t="shared" si="5"/>
        <v>-3.26</v>
      </c>
      <c r="G39" s="4">
        <f t="shared" si="6"/>
        <v>0</v>
      </c>
      <c r="H39" s="4" t="str">
        <f t="shared" si="7"/>
        <v>L-</v>
      </c>
      <c r="I39" s="4">
        <f t="shared" si="8"/>
        <v>3</v>
      </c>
      <c r="J39" s="4">
        <f t="shared" si="9"/>
        <v>130.68</v>
      </c>
      <c r="K39" s="14" t="str">
        <f t="shared" si="10"/>
        <v>P2O5 may be applied, plant response likely</v>
      </c>
      <c r="M39" s="24"/>
      <c r="N39" s="4">
        <f t="shared" si="11"/>
        <v>0</v>
      </c>
      <c r="O39" s="4">
        <f t="shared" si="12"/>
        <v>0</v>
      </c>
      <c r="P39" s="4" t="str">
        <f t="shared" si="13"/>
        <v>L-</v>
      </c>
      <c r="Q39" s="4">
        <f t="shared" si="14"/>
        <v>3</v>
      </c>
      <c r="R39" s="4">
        <f t="shared" si="15"/>
        <v>130.68</v>
      </c>
      <c r="S39" s="19" t="str">
        <f t="shared" ref="S39:S56" si="16">VLOOKUP(O39,$A$122:$B$127,2)</f>
        <v>K2O may be applied, plant response likely</v>
      </c>
    </row>
    <row r="40" spans="1:19" ht="54" customHeight="1" x14ac:dyDescent="0.2">
      <c r="A40" s="43"/>
      <c r="B40" s="46">
        <f t="shared" si="1"/>
        <v>0</v>
      </c>
      <c r="C40" s="17">
        <f t="shared" si="2"/>
        <v>0</v>
      </c>
      <c r="D40" s="11">
        <f t="shared" si="3"/>
        <v>-3.26</v>
      </c>
      <c r="E40" s="11">
        <f t="shared" si="4"/>
        <v>-103.5</v>
      </c>
      <c r="F40" s="11">
        <f t="shared" si="5"/>
        <v>-3.26</v>
      </c>
      <c r="G40" s="11">
        <f t="shared" si="6"/>
        <v>0</v>
      </c>
      <c r="H40" s="11" t="str">
        <f t="shared" si="7"/>
        <v>L-</v>
      </c>
      <c r="I40" s="11">
        <f t="shared" si="8"/>
        <v>3</v>
      </c>
      <c r="J40" s="11">
        <f t="shared" si="9"/>
        <v>130.68</v>
      </c>
      <c r="K40" s="15" t="str">
        <f t="shared" si="10"/>
        <v>P2O5 may be applied, plant response likely</v>
      </c>
      <c r="M40" s="26"/>
      <c r="N40" s="12">
        <f t="shared" si="11"/>
        <v>0</v>
      </c>
      <c r="O40" s="12">
        <f t="shared" si="12"/>
        <v>0</v>
      </c>
      <c r="P40" s="12" t="str">
        <f t="shared" si="13"/>
        <v>L-</v>
      </c>
      <c r="Q40" s="12">
        <f t="shared" si="14"/>
        <v>3</v>
      </c>
      <c r="R40" s="12">
        <f t="shared" si="15"/>
        <v>130.68</v>
      </c>
      <c r="S40" s="20" t="str">
        <f t="shared" si="16"/>
        <v>K2O may be applied, plant response likely</v>
      </c>
    </row>
    <row r="41" spans="1:19" ht="54" customHeight="1" x14ac:dyDescent="0.2">
      <c r="A41" s="42"/>
      <c r="B41" s="45">
        <f t="shared" si="1"/>
        <v>0</v>
      </c>
      <c r="C41" s="16">
        <f t="shared" si="2"/>
        <v>0</v>
      </c>
      <c r="D41" s="4">
        <f t="shared" si="3"/>
        <v>-3.26</v>
      </c>
      <c r="E41" s="4">
        <f t="shared" si="4"/>
        <v>-103.5</v>
      </c>
      <c r="F41" s="4">
        <f t="shared" si="5"/>
        <v>-3.26</v>
      </c>
      <c r="G41" s="4">
        <f t="shared" si="6"/>
        <v>0</v>
      </c>
      <c r="H41" s="4" t="str">
        <f t="shared" si="7"/>
        <v>L-</v>
      </c>
      <c r="I41" s="4">
        <f t="shared" si="8"/>
        <v>3</v>
      </c>
      <c r="J41" s="4">
        <f t="shared" si="9"/>
        <v>130.68</v>
      </c>
      <c r="K41" s="14" t="str">
        <f t="shared" si="10"/>
        <v>P2O5 may be applied, plant response likely</v>
      </c>
      <c r="M41" s="24"/>
      <c r="N41" s="4">
        <f t="shared" si="11"/>
        <v>0</v>
      </c>
      <c r="O41" s="4">
        <f t="shared" si="12"/>
        <v>0</v>
      </c>
      <c r="P41" s="4" t="str">
        <f t="shared" si="13"/>
        <v>L-</v>
      </c>
      <c r="Q41" s="4">
        <f t="shared" si="14"/>
        <v>3</v>
      </c>
      <c r="R41" s="4">
        <f t="shared" si="15"/>
        <v>130.68</v>
      </c>
      <c r="S41" s="19" t="str">
        <f t="shared" si="16"/>
        <v>K2O may be applied, plant response likely</v>
      </c>
    </row>
    <row r="42" spans="1:19" ht="54" customHeight="1" x14ac:dyDescent="0.2">
      <c r="A42" s="43"/>
      <c r="B42" s="46">
        <f t="shared" si="1"/>
        <v>0</v>
      </c>
      <c r="C42" s="17">
        <f t="shared" si="2"/>
        <v>0</v>
      </c>
      <c r="D42" s="11">
        <f t="shared" si="3"/>
        <v>-3.26</v>
      </c>
      <c r="E42" s="11">
        <f t="shared" si="4"/>
        <v>-103.5</v>
      </c>
      <c r="F42" s="11">
        <f t="shared" si="5"/>
        <v>-3.26</v>
      </c>
      <c r="G42" s="11">
        <f t="shared" si="6"/>
        <v>0</v>
      </c>
      <c r="H42" s="11" t="str">
        <f t="shared" si="7"/>
        <v>L-</v>
      </c>
      <c r="I42" s="11">
        <f t="shared" si="8"/>
        <v>3</v>
      </c>
      <c r="J42" s="11">
        <f t="shared" si="9"/>
        <v>130.68</v>
      </c>
      <c r="K42" s="15" t="str">
        <f t="shared" si="10"/>
        <v>P2O5 may be applied, plant response likely</v>
      </c>
      <c r="M42" s="26"/>
      <c r="N42" s="12">
        <f t="shared" si="11"/>
        <v>0</v>
      </c>
      <c r="O42" s="12">
        <f t="shared" si="12"/>
        <v>0</v>
      </c>
      <c r="P42" s="12" t="str">
        <f t="shared" si="13"/>
        <v>L-</v>
      </c>
      <c r="Q42" s="12">
        <f t="shared" si="14"/>
        <v>3</v>
      </c>
      <c r="R42" s="12">
        <f t="shared" si="15"/>
        <v>130.68</v>
      </c>
      <c r="S42" s="20" t="str">
        <f t="shared" si="16"/>
        <v>K2O may be applied, plant response likely</v>
      </c>
    </row>
    <row r="43" spans="1:19" ht="54" customHeight="1" x14ac:dyDescent="0.2">
      <c r="A43" s="42"/>
      <c r="B43" s="45">
        <f t="shared" si="1"/>
        <v>0</v>
      </c>
      <c r="C43" s="16">
        <f t="shared" si="2"/>
        <v>0</v>
      </c>
      <c r="D43" s="4">
        <f t="shared" si="3"/>
        <v>-3.26</v>
      </c>
      <c r="E43" s="4">
        <f t="shared" si="4"/>
        <v>-103.5</v>
      </c>
      <c r="F43" s="4">
        <f t="shared" si="5"/>
        <v>-3.26</v>
      </c>
      <c r="G43" s="4">
        <f t="shared" si="6"/>
        <v>0</v>
      </c>
      <c r="H43" s="4" t="str">
        <f t="shared" si="7"/>
        <v>L-</v>
      </c>
      <c r="I43" s="4">
        <f t="shared" si="8"/>
        <v>3</v>
      </c>
      <c r="J43" s="4">
        <f t="shared" si="9"/>
        <v>130.68</v>
      </c>
      <c r="K43" s="14" t="str">
        <f t="shared" si="10"/>
        <v>P2O5 may be applied, plant response likely</v>
      </c>
      <c r="M43" s="24"/>
      <c r="N43" s="4">
        <f t="shared" si="11"/>
        <v>0</v>
      </c>
      <c r="O43" s="4">
        <f t="shared" si="12"/>
        <v>0</v>
      </c>
      <c r="P43" s="4" t="str">
        <f t="shared" si="13"/>
        <v>L-</v>
      </c>
      <c r="Q43" s="4">
        <f t="shared" si="14"/>
        <v>3</v>
      </c>
      <c r="R43" s="4">
        <f t="shared" si="15"/>
        <v>130.68</v>
      </c>
      <c r="S43" s="19" t="str">
        <f t="shared" si="16"/>
        <v>K2O may be applied, plant response likely</v>
      </c>
    </row>
    <row r="44" spans="1:19" ht="54" customHeight="1" x14ac:dyDescent="0.2">
      <c r="A44" s="43"/>
      <c r="B44" s="46">
        <f t="shared" si="1"/>
        <v>0</v>
      </c>
      <c r="C44" s="17">
        <f t="shared" si="2"/>
        <v>0</v>
      </c>
      <c r="D44" s="11">
        <f t="shared" si="3"/>
        <v>-3.26</v>
      </c>
      <c r="E44" s="11">
        <f t="shared" si="4"/>
        <v>-103.5</v>
      </c>
      <c r="F44" s="11">
        <f t="shared" si="5"/>
        <v>-3.26</v>
      </c>
      <c r="G44" s="11">
        <f t="shared" si="6"/>
        <v>0</v>
      </c>
      <c r="H44" s="11" t="str">
        <f t="shared" si="7"/>
        <v>L-</v>
      </c>
      <c r="I44" s="11">
        <f t="shared" si="8"/>
        <v>3</v>
      </c>
      <c r="J44" s="11">
        <f t="shared" si="9"/>
        <v>130.68</v>
      </c>
      <c r="K44" s="15" t="str">
        <f t="shared" si="10"/>
        <v>P2O5 may be applied, plant response likely</v>
      </c>
      <c r="M44" s="26"/>
      <c r="N44" s="12">
        <f t="shared" si="11"/>
        <v>0</v>
      </c>
      <c r="O44" s="12">
        <f t="shared" si="12"/>
        <v>0</v>
      </c>
      <c r="P44" s="12" t="str">
        <f t="shared" si="13"/>
        <v>L-</v>
      </c>
      <c r="Q44" s="12">
        <f t="shared" si="14"/>
        <v>3</v>
      </c>
      <c r="R44" s="12">
        <f t="shared" si="15"/>
        <v>130.68</v>
      </c>
      <c r="S44" s="20" t="str">
        <f t="shared" si="16"/>
        <v>K2O may be applied, plant response likely</v>
      </c>
    </row>
    <row r="45" spans="1:19" ht="54" customHeight="1" x14ac:dyDescent="0.2">
      <c r="A45" s="42"/>
      <c r="B45" s="45">
        <f t="shared" si="1"/>
        <v>0</v>
      </c>
      <c r="C45" s="16">
        <f t="shared" si="2"/>
        <v>0</v>
      </c>
      <c r="D45" s="4">
        <f t="shared" si="3"/>
        <v>-3.26</v>
      </c>
      <c r="E45" s="4">
        <f t="shared" si="4"/>
        <v>-103.5</v>
      </c>
      <c r="F45" s="4">
        <f t="shared" si="5"/>
        <v>-3.26</v>
      </c>
      <c r="G45" s="4">
        <f t="shared" si="6"/>
        <v>0</v>
      </c>
      <c r="H45" s="4" t="str">
        <f t="shared" si="7"/>
        <v>L-</v>
      </c>
      <c r="I45" s="4">
        <f t="shared" si="8"/>
        <v>3</v>
      </c>
      <c r="J45" s="4">
        <f t="shared" si="9"/>
        <v>130.68</v>
      </c>
      <c r="K45" s="14" t="str">
        <f t="shared" si="10"/>
        <v>P2O5 may be applied, plant response likely</v>
      </c>
      <c r="M45" s="24"/>
      <c r="N45" s="4">
        <f t="shared" si="11"/>
        <v>0</v>
      </c>
      <c r="O45" s="4">
        <f t="shared" si="12"/>
        <v>0</v>
      </c>
      <c r="P45" s="4" t="str">
        <f t="shared" si="13"/>
        <v>L-</v>
      </c>
      <c r="Q45" s="4">
        <f t="shared" si="14"/>
        <v>3</v>
      </c>
      <c r="R45" s="4">
        <f t="shared" si="15"/>
        <v>130.68</v>
      </c>
      <c r="S45" s="19" t="str">
        <f t="shared" si="16"/>
        <v>K2O may be applied, plant response likely</v>
      </c>
    </row>
    <row r="46" spans="1:19" ht="54" customHeight="1" x14ac:dyDescent="0.2">
      <c r="A46" s="43"/>
      <c r="B46" s="46">
        <f t="shared" si="1"/>
        <v>0</v>
      </c>
      <c r="C46" s="17">
        <f t="shared" si="2"/>
        <v>0</v>
      </c>
      <c r="D46" s="11">
        <f t="shared" si="3"/>
        <v>-3.26</v>
      </c>
      <c r="E46" s="11">
        <f t="shared" si="4"/>
        <v>-103.5</v>
      </c>
      <c r="F46" s="11">
        <f t="shared" si="5"/>
        <v>-3.26</v>
      </c>
      <c r="G46" s="11">
        <f t="shared" si="6"/>
        <v>0</v>
      </c>
      <c r="H46" s="11" t="str">
        <f t="shared" si="7"/>
        <v>L-</v>
      </c>
      <c r="I46" s="11">
        <f t="shared" si="8"/>
        <v>3</v>
      </c>
      <c r="J46" s="11">
        <f t="shared" si="9"/>
        <v>130.68</v>
      </c>
      <c r="K46" s="15" t="str">
        <f t="shared" si="10"/>
        <v>P2O5 may be applied, plant response likely</v>
      </c>
      <c r="M46" s="26"/>
      <c r="N46" s="12">
        <f t="shared" si="11"/>
        <v>0</v>
      </c>
      <c r="O46" s="12">
        <f t="shared" si="12"/>
        <v>0</v>
      </c>
      <c r="P46" s="12" t="str">
        <f t="shared" si="13"/>
        <v>L-</v>
      </c>
      <c r="Q46" s="12">
        <f t="shared" si="14"/>
        <v>3</v>
      </c>
      <c r="R46" s="12">
        <f t="shared" si="15"/>
        <v>130.68</v>
      </c>
      <c r="S46" s="20" t="str">
        <f t="shared" si="16"/>
        <v>K2O may be applied, plant response likely</v>
      </c>
    </row>
    <row r="47" spans="1:19" ht="54" customHeight="1" x14ac:dyDescent="0.2">
      <c r="A47" s="42"/>
      <c r="B47" s="45">
        <f t="shared" si="1"/>
        <v>0</v>
      </c>
      <c r="C47" s="16">
        <f t="shared" si="2"/>
        <v>0</v>
      </c>
      <c r="D47" s="4">
        <f t="shared" si="3"/>
        <v>-3.26</v>
      </c>
      <c r="E47" s="4">
        <f t="shared" si="4"/>
        <v>-103.5</v>
      </c>
      <c r="F47" s="4">
        <f t="shared" si="5"/>
        <v>-3.26</v>
      </c>
      <c r="G47" s="4">
        <f t="shared" si="6"/>
        <v>0</v>
      </c>
      <c r="H47" s="4" t="str">
        <f t="shared" si="7"/>
        <v>L-</v>
      </c>
      <c r="I47" s="4">
        <f t="shared" si="8"/>
        <v>3</v>
      </c>
      <c r="J47" s="4">
        <f t="shared" si="9"/>
        <v>130.68</v>
      </c>
      <c r="K47" s="14" t="str">
        <f t="shared" si="10"/>
        <v>P2O5 may be applied, plant response likely</v>
      </c>
      <c r="M47" s="24"/>
      <c r="N47" s="4">
        <f t="shared" si="11"/>
        <v>0</v>
      </c>
      <c r="O47" s="4">
        <f t="shared" si="12"/>
        <v>0</v>
      </c>
      <c r="P47" s="4" t="str">
        <f t="shared" si="13"/>
        <v>L-</v>
      </c>
      <c r="Q47" s="4">
        <f t="shared" si="14"/>
        <v>3</v>
      </c>
      <c r="R47" s="4">
        <f t="shared" si="15"/>
        <v>130.68</v>
      </c>
      <c r="S47" s="19" t="str">
        <f t="shared" si="16"/>
        <v>K2O may be applied, plant response likely</v>
      </c>
    </row>
    <row r="48" spans="1:19" ht="54" customHeight="1" x14ac:dyDescent="0.2">
      <c r="A48" s="43"/>
      <c r="B48" s="46">
        <f t="shared" si="1"/>
        <v>0</v>
      </c>
      <c r="C48" s="17">
        <f t="shared" si="2"/>
        <v>0</v>
      </c>
      <c r="D48" s="11">
        <f t="shared" si="3"/>
        <v>-3.26</v>
      </c>
      <c r="E48" s="11">
        <f t="shared" si="4"/>
        <v>-103.5</v>
      </c>
      <c r="F48" s="11">
        <f t="shared" si="5"/>
        <v>-3.26</v>
      </c>
      <c r="G48" s="11">
        <f t="shared" si="6"/>
        <v>0</v>
      </c>
      <c r="H48" s="11" t="str">
        <f t="shared" si="7"/>
        <v>L-</v>
      </c>
      <c r="I48" s="11">
        <f t="shared" si="8"/>
        <v>3</v>
      </c>
      <c r="J48" s="11">
        <f t="shared" si="9"/>
        <v>130.68</v>
      </c>
      <c r="K48" s="15" t="str">
        <f t="shared" si="10"/>
        <v>P2O5 may be applied, plant response likely</v>
      </c>
      <c r="M48" s="26"/>
      <c r="N48" s="12">
        <f t="shared" si="11"/>
        <v>0</v>
      </c>
      <c r="O48" s="12">
        <f t="shared" si="12"/>
        <v>0</v>
      </c>
      <c r="P48" s="12" t="str">
        <f t="shared" si="13"/>
        <v>L-</v>
      </c>
      <c r="Q48" s="12">
        <f t="shared" si="14"/>
        <v>3</v>
      </c>
      <c r="R48" s="12">
        <f t="shared" si="15"/>
        <v>130.68</v>
      </c>
      <c r="S48" s="20" t="str">
        <f t="shared" si="16"/>
        <v>K2O may be applied, plant response likely</v>
      </c>
    </row>
    <row r="49" spans="1:19" ht="54" customHeight="1" x14ac:dyDescent="0.2">
      <c r="A49" s="42"/>
      <c r="B49" s="45">
        <f t="shared" si="1"/>
        <v>0</v>
      </c>
      <c r="C49" s="16">
        <f t="shared" si="2"/>
        <v>0</v>
      </c>
      <c r="D49" s="4">
        <f t="shared" si="3"/>
        <v>-3.26</v>
      </c>
      <c r="E49" s="4">
        <f t="shared" si="4"/>
        <v>-103.5</v>
      </c>
      <c r="F49" s="4">
        <f t="shared" si="5"/>
        <v>-3.26</v>
      </c>
      <c r="G49" s="4">
        <f t="shared" si="6"/>
        <v>0</v>
      </c>
      <c r="H49" s="4" t="str">
        <f t="shared" si="7"/>
        <v>L-</v>
      </c>
      <c r="I49" s="4">
        <f t="shared" si="8"/>
        <v>3</v>
      </c>
      <c r="J49" s="4">
        <f t="shared" si="9"/>
        <v>130.68</v>
      </c>
      <c r="K49" s="14" t="str">
        <f t="shared" si="10"/>
        <v>P2O5 may be applied, plant response likely</v>
      </c>
      <c r="M49" s="24"/>
      <c r="N49" s="4">
        <f t="shared" si="11"/>
        <v>0</v>
      </c>
      <c r="O49" s="4">
        <f t="shared" si="12"/>
        <v>0</v>
      </c>
      <c r="P49" s="4" t="str">
        <f t="shared" si="13"/>
        <v>L-</v>
      </c>
      <c r="Q49" s="4">
        <f t="shared" si="14"/>
        <v>3</v>
      </c>
      <c r="R49" s="4">
        <f t="shared" si="15"/>
        <v>130.68</v>
      </c>
      <c r="S49" s="19" t="str">
        <f t="shared" si="16"/>
        <v>K2O may be applied, plant response likely</v>
      </c>
    </row>
    <row r="50" spans="1:19" ht="54" customHeight="1" x14ac:dyDescent="0.2">
      <c r="A50" s="43"/>
      <c r="B50" s="46">
        <f t="shared" si="1"/>
        <v>0</v>
      </c>
      <c r="C50" s="17">
        <f t="shared" si="2"/>
        <v>0</v>
      </c>
      <c r="D50" s="11">
        <f t="shared" si="3"/>
        <v>-3.26</v>
      </c>
      <c r="E50" s="11">
        <f t="shared" si="4"/>
        <v>-103.5</v>
      </c>
      <c r="F50" s="11">
        <f t="shared" si="5"/>
        <v>-3.26</v>
      </c>
      <c r="G50" s="11">
        <f t="shared" si="6"/>
        <v>0</v>
      </c>
      <c r="H50" s="11" t="str">
        <f t="shared" si="7"/>
        <v>L-</v>
      </c>
      <c r="I50" s="11">
        <f t="shared" si="8"/>
        <v>3</v>
      </c>
      <c r="J50" s="11">
        <f t="shared" si="9"/>
        <v>130.68</v>
      </c>
      <c r="K50" s="15" t="str">
        <f t="shared" si="10"/>
        <v>P2O5 may be applied, plant response likely</v>
      </c>
      <c r="M50" s="26"/>
      <c r="N50" s="12">
        <f t="shared" si="11"/>
        <v>0</v>
      </c>
      <c r="O50" s="12">
        <f t="shared" si="12"/>
        <v>0</v>
      </c>
      <c r="P50" s="12" t="str">
        <f t="shared" si="13"/>
        <v>L-</v>
      </c>
      <c r="Q50" s="12">
        <f t="shared" si="14"/>
        <v>3</v>
      </c>
      <c r="R50" s="12">
        <f t="shared" si="15"/>
        <v>130.68</v>
      </c>
      <c r="S50" s="20" t="str">
        <f t="shared" si="16"/>
        <v>K2O may be applied, plant response likely</v>
      </c>
    </row>
    <row r="51" spans="1:19" ht="54" customHeight="1" x14ac:dyDescent="0.2">
      <c r="A51" s="42"/>
      <c r="B51" s="45">
        <f t="shared" si="1"/>
        <v>0</v>
      </c>
      <c r="C51" s="16">
        <f t="shared" si="2"/>
        <v>0</v>
      </c>
      <c r="D51" s="4">
        <f t="shared" si="3"/>
        <v>-3.26</v>
      </c>
      <c r="E51" s="4">
        <f t="shared" si="4"/>
        <v>-103.5</v>
      </c>
      <c r="F51" s="4">
        <f t="shared" si="5"/>
        <v>-3.26</v>
      </c>
      <c r="G51" s="4">
        <f t="shared" si="6"/>
        <v>0</v>
      </c>
      <c r="H51" s="4" t="str">
        <f t="shared" si="7"/>
        <v>L-</v>
      </c>
      <c r="I51" s="4">
        <f t="shared" si="8"/>
        <v>3</v>
      </c>
      <c r="J51" s="4">
        <f t="shared" si="9"/>
        <v>130.68</v>
      </c>
      <c r="K51" s="14" t="str">
        <f t="shared" si="10"/>
        <v>P2O5 may be applied, plant response likely</v>
      </c>
      <c r="M51" s="24"/>
      <c r="N51" s="4">
        <f t="shared" si="11"/>
        <v>0</v>
      </c>
      <c r="O51" s="4">
        <f t="shared" si="12"/>
        <v>0</v>
      </c>
      <c r="P51" s="4" t="str">
        <f t="shared" si="13"/>
        <v>L-</v>
      </c>
      <c r="Q51" s="4">
        <f t="shared" si="14"/>
        <v>3</v>
      </c>
      <c r="R51" s="4">
        <f t="shared" si="15"/>
        <v>130.68</v>
      </c>
      <c r="S51" s="19" t="str">
        <f t="shared" si="16"/>
        <v>K2O may be applied, plant response likely</v>
      </c>
    </row>
    <row r="52" spans="1:19" ht="54" customHeight="1" x14ac:dyDescent="0.2">
      <c r="A52" s="43"/>
      <c r="B52" s="46">
        <f t="shared" si="1"/>
        <v>0</v>
      </c>
      <c r="C52" s="17">
        <f t="shared" si="2"/>
        <v>0</v>
      </c>
      <c r="D52" s="11">
        <f t="shared" si="3"/>
        <v>-3.26</v>
      </c>
      <c r="E52" s="11">
        <f t="shared" si="4"/>
        <v>-103.5</v>
      </c>
      <c r="F52" s="11">
        <f t="shared" si="5"/>
        <v>-3.26</v>
      </c>
      <c r="G52" s="11">
        <f t="shared" si="6"/>
        <v>0</v>
      </c>
      <c r="H52" s="11" t="str">
        <f t="shared" si="7"/>
        <v>L-</v>
      </c>
      <c r="I52" s="11">
        <f t="shared" si="8"/>
        <v>3</v>
      </c>
      <c r="J52" s="11">
        <f t="shared" si="9"/>
        <v>130.68</v>
      </c>
      <c r="K52" s="15" t="str">
        <f t="shared" si="10"/>
        <v>P2O5 may be applied, plant response likely</v>
      </c>
      <c r="M52" s="26"/>
      <c r="N52" s="12">
        <f t="shared" si="11"/>
        <v>0</v>
      </c>
      <c r="O52" s="12">
        <f t="shared" si="12"/>
        <v>0</v>
      </c>
      <c r="P52" s="12" t="str">
        <f t="shared" si="13"/>
        <v>L-</v>
      </c>
      <c r="Q52" s="12">
        <f t="shared" si="14"/>
        <v>3</v>
      </c>
      <c r="R52" s="12">
        <f t="shared" si="15"/>
        <v>130.68</v>
      </c>
      <c r="S52" s="20" t="str">
        <f t="shared" si="16"/>
        <v>K2O may be applied, plant response likely</v>
      </c>
    </row>
    <row r="53" spans="1:19" ht="54" customHeight="1" x14ac:dyDescent="0.2">
      <c r="A53" s="42"/>
      <c r="B53" s="45">
        <f t="shared" si="1"/>
        <v>0</v>
      </c>
      <c r="C53" s="16">
        <f t="shared" si="2"/>
        <v>0</v>
      </c>
      <c r="D53" s="4">
        <f t="shared" si="3"/>
        <v>-3.26</v>
      </c>
      <c r="E53" s="4">
        <f t="shared" si="4"/>
        <v>-103.5</v>
      </c>
      <c r="F53" s="4">
        <f t="shared" si="5"/>
        <v>-3.26</v>
      </c>
      <c r="G53" s="4">
        <f t="shared" si="6"/>
        <v>0</v>
      </c>
      <c r="H53" s="4" t="str">
        <f t="shared" si="7"/>
        <v>L-</v>
      </c>
      <c r="I53" s="4">
        <f t="shared" si="8"/>
        <v>3</v>
      </c>
      <c r="J53" s="4">
        <f t="shared" si="9"/>
        <v>130.68</v>
      </c>
      <c r="K53" s="14" t="str">
        <f t="shared" si="10"/>
        <v>P2O5 may be applied, plant response likely</v>
      </c>
      <c r="M53" s="24"/>
      <c r="N53" s="4">
        <f t="shared" si="11"/>
        <v>0</v>
      </c>
      <c r="O53" s="4">
        <f t="shared" si="12"/>
        <v>0</v>
      </c>
      <c r="P53" s="4" t="str">
        <f t="shared" si="13"/>
        <v>L-</v>
      </c>
      <c r="Q53" s="4">
        <f t="shared" si="14"/>
        <v>3</v>
      </c>
      <c r="R53" s="4">
        <f t="shared" si="15"/>
        <v>130.68</v>
      </c>
      <c r="S53" s="19" t="str">
        <f t="shared" si="16"/>
        <v>K2O may be applied, plant response likely</v>
      </c>
    </row>
    <row r="54" spans="1:19" ht="54" customHeight="1" x14ac:dyDescent="0.2">
      <c r="A54" s="43"/>
      <c r="B54" s="46">
        <f t="shared" si="1"/>
        <v>0</v>
      </c>
      <c r="C54" s="17">
        <f t="shared" si="2"/>
        <v>0</v>
      </c>
      <c r="D54" s="11">
        <f t="shared" si="3"/>
        <v>-3.26</v>
      </c>
      <c r="E54" s="11">
        <f t="shared" si="4"/>
        <v>-103.5</v>
      </c>
      <c r="F54" s="11">
        <f t="shared" si="5"/>
        <v>-3.26</v>
      </c>
      <c r="G54" s="11">
        <f t="shared" si="6"/>
        <v>0</v>
      </c>
      <c r="H54" s="11" t="str">
        <f t="shared" si="7"/>
        <v>L-</v>
      </c>
      <c r="I54" s="11">
        <f t="shared" si="8"/>
        <v>3</v>
      </c>
      <c r="J54" s="11">
        <f t="shared" si="9"/>
        <v>130.68</v>
      </c>
      <c r="K54" s="15" t="str">
        <f t="shared" si="10"/>
        <v>P2O5 may be applied, plant response likely</v>
      </c>
      <c r="M54" s="26"/>
      <c r="N54" s="12">
        <f t="shared" si="11"/>
        <v>0</v>
      </c>
      <c r="O54" s="12">
        <f t="shared" si="12"/>
        <v>0</v>
      </c>
      <c r="P54" s="12" t="str">
        <f t="shared" si="13"/>
        <v>L-</v>
      </c>
      <c r="Q54" s="12">
        <f t="shared" si="14"/>
        <v>3</v>
      </c>
      <c r="R54" s="12">
        <f t="shared" si="15"/>
        <v>130.68</v>
      </c>
      <c r="S54" s="20" t="str">
        <f t="shared" si="16"/>
        <v>K2O may be applied, plant response likely</v>
      </c>
    </row>
    <row r="55" spans="1:19" ht="54" customHeight="1" x14ac:dyDescent="0.2">
      <c r="A55" s="42"/>
      <c r="B55" s="45">
        <f t="shared" si="1"/>
        <v>0</v>
      </c>
      <c r="C55" s="16">
        <f t="shared" si="2"/>
        <v>0</v>
      </c>
      <c r="D55" s="4">
        <f t="shared" si="3"/>
        <v>-3.26</v>
      </c>
      <c r="E55" s="4">
        <f t="shared" si="4"/>
        <v>-103.5</v>
      </c>
      <c r="F55" s="4">
        <f t="shared" si="5"/>
        <v>-3.26</v>
      </c>
      <c r="G55" s="4">
        <f t="shared" si="6"/>
        <v>0</v>
      </c>
      <c r="H55" s="4" t="str">
        <f t="shared" si="7"/>
        <v>L-</v>
      </c>
      <c r="I55" s="4">
        <f t="shared" si="8"/>
        <v>3</v>
      </c>
      <c r="J55" s="4">
        <f t="shared" si="9"/>
        <v>130.68</v>
      </c>
      <c r="K55" s="14" t="str">
        <f t="shared" si="10"/>
        <v>P2O5 may be applied, plant response likely</v>
      </c>
      <c r="M55" s="24"/>
      <c r="N55" s="4">
        <f t="shared" si="11"/>
        <v>0</v>
      </c>
      <c r="O55" s="4">
        <f t="shared" si="12"/>
        <v>0</v>
      </c>
      <c r="P55" s="4" t="str">
        <f t="shared" si="13"/>
        <v>L-</v>
      </c>
      <c r="Q55" s="4">
        <f t="shared" si="14"/>
        <v>3</v>
      </c>
      <c r="R55" s="4">
        <f t="shared" si="15"/>
        <v>130.68</v>
      </c>
      <c r="S55" s="19" t="str">
        <f t="shared" si="16"/>
        <v>K2O may be applied, plant response likely</v>
      </c>
    </row>
    <row r="56" spans="1:19" ht="54" customHeight="1" thickBot="1" x14ac:dyDescent="0.25">
      <c r="A56" s="44"/>
      <c r="B56" s="46">
        <f t="shared" si="1"/>
        <v>0</v>
      </c>
      <c r="C56" s="17">
        <f t="shared" si="2"/>
        <v>0</v>
      </c>
      <c r="D56" s="11">
        <f t="shared" si="3"/>
        <v>-3.26</v>
      </c>
      <c r="E56" s="11">
        <f t="shared" si="4"/>
        <v>-103.5</v>
      </c>
      <c r="F56" s="11">
        <f t="shared" si="5"/>
        <v>-3.26</v>
      </c>
      <c r="G56" s="11">
        <f t="shared" si="6"/>
        <v>0</v>
      </c>
      <c r="H56" s="11" t="str">
        <f t="shared" si="7"/>
        <v>L-</v>
      </c>
      <c r="I56" s="11">
        <f t="shared" si="8"/>
        <v>3</v>
      </c>
      <c r="J56" s="11">
        <f t="shared" si="9"/>
        <v>130.68</v>
      </c>
      <c r="K56" s="15" t="str">
        <f t="shared" si="10"/>
        <v>P2O5 may be applied, plant response likely</v>
      </c>
      <c r="M56" s="28"/>
      <c r="N56" s="12">
        <f t="shared" si="11"/>
        <v>0</v>
      </c>
      <c r="O56" s="12">
        <f t="shared" si="12"/>
        <v>0</v>
      </c>
      <c r="P56" s="12" t="str">
        <f t="shared" si="13"/>
        <v>L-</v>
      </c>
      <c r="Q56" s="12">
        <f t="shared" si="14"/>
        <v>3</v>
      </c>
      <c r="R56" s="12">
        <f t="shared" si="15"/>
        <v>130.68</v>
      </c>
      <c r="S56" s="20" t="str">
        <f t="shared" si="16"/>
        <v>K2O may be applied, plant response likely</v>
      </c>
    </row>
    <row r="59" spans="1:19" hidden="1" x14ac:dyDescent="0.2">
      <c r="A59" t="s">
        <v>6</v>
      </c>
      <c r="B59" t="s">
        <v>7</v>
      </c>
    </row>
    <row r="60" spans="1:19" hidden="1" x14ac:dyDescent="0.2">
      <c r="A60">
        <v>-500</v>
      </c>
      <c r="B60" s="3" t="s">
        <v>8</v>
      </c>
    </row>
    <row r="61" spans="1:19" hidden="1" x14ac:dyDescent="0.2">
      <c r="A61">
        <v>0</v>
      </c>
      <c r="B61" s="3" t="s">
        <v>8</v>
      </c>
    </row>
    <row r="62" spans="1:19" hidden="1" x14ac:dyDescent="0.2">
      <c r="A62">
        <v>2</v>
      </c>
      <c r="B62" s="3" t="s">
        <v>9</v>
      </c>
    </row>
    <row r="63" spans="1:19" hidden="1" x14ac:dyDescent="0.2">
      <c r="A63">
        <v>5</v>
      </c>
      <c r="B63" s="3" t="s">
        <v>10</v>
      </c>
    </row>
    <row r="64" spans="1:19" hidden="1" x14ac:dyDescent="0.2">
      <c r="A64">
        <v>6</v>
      </c>
      <c r="B64" s="3" t="s">
        <v>11</v>
      </c>
      <c r="C64" s="5"/>
    </row>
    <row r="65" spans="1:3" hidden="1" x14ac:dyDescent="0.2">
      <c r="A65">
        <v>11</v>
      </c>
      <c r="B65" s="3" t="s">
        <v>12</v>
      </c>
    </row>
    <row r="66" spans="1:3" hidden="1" x14ac:dyDescent="0.2">
      <c r="A66">
        <v>16</v>
      </c>
      <c r="B66" s="3" t="s">
        <v>13</v>
      </c>
    </row>
    <row r="67" spans="1:3" hidden="1" x14ac:dyDescent="0.2">
      <c r="A67">
        <v>18</v>
      </c>
      <c r="B67" s="3" t="s">
        <v>14</v>
      </c>
      <c r="C67" s="5"/>
    </row>
    <row r="68" spans="1:3" hidden="1" x14ac:dyDescent="0.2">
      <c r="A68">
        <v>28</v>
      </c>
      <c r="B68" s="3" t="s">
        <v>15</v>
      </c>
    </row>
    <row r="69" spans="1:3" hidden="1" x14ac:dyDescent="0.2">
      <c r="A69">
        <v>43</v>
      </c>
      <c r="B69" s="3" t="s">
        <v>16</v>
      </c>
    </row>
    <row r="70" spans="1:3" hidden="1" x14ac:dyDescent="0.2">
      <c r="A70">
        <v>56</v>
      </c>
      <c r="B70" s="3" t="s">
        <v>17</v>
      </c>
    </row>
    <row r="71" spans="1:3" hidden="1" x14ac:dyDescent="0.2">
      <c r="A71" t="s">
        <v>6</v>
      </c>
      <c r="B71" s="3" t="s">
        <v>18</v>
      </c>
    </row>
    <row r="72" spans="1:3" hidden="1" x14ac:dyDescent="0.2">
      <c r="A72">
        <v>-500</v>
      </c>
      <c r="B72" s="8">
        <v>3</v>
      </c>
    </row>
    <row r="73" spans="1:3" hidden="1" x14ac:dyDescent="0.2">
      <c r="A73">
        <v>0</v>
      </c>
      <c r="B73">
        <v>3</v>
      </c>
    </row>
    <row r="74" spans="1:3" hidden="1" x14ac:dyDescent="0.2">
      <c r="A74">
        <v>2</v>
      </c>
      <c r="B74">
        <v>2.5</v>
      </c>
    </row>
    <row r="75" spans="1:3" hidden="1" x14ac:dyDescent="0.2">
      <c r="A75">
        <v>5</v>
      </c>
      <c r="B75">
        <v>2</v>
      </c>
    </row>
    <row r="76" spans="1:3" hidden="1" x14ac:dyDescent="0.2">
      <c r="A76">
        <v>6</v>
      </c>
      <c r="B76">
        <v>2</v>
      </c>
    </row>
    <row r="77" spans="1:3" hidden="1" x14ac:dyDescent="0.2">
      <c r="A77">
        <v>11</v>
      </c>
      <c r="B77">
        <v>1.5</v>
      </c>
    </row>
    <row r="78" spans="1:3" hidden="1" x14ac:dyDescent="0.2">
      <c r="A78">
        <v>16</v>
      </c>
      <c r="B78">
        <v>1</v>
      </c>
    </row>
    <row r="79" spans="1:3" hidden="1" x14ac:dyDescent="0.2">
      <c r="A79">
        <v>18</v>
      </c>
      <c r="B79">
        <v>1</v>
      </c>
    </row>
    <row r="80" spans="1:3" hidden="1" x14ac:dyDescent="0.2">
      <c r="A80">
        <v>28</v>
      </c>
      <c r="B80">
        <v>0.75</v>
      </c>
    </row>
    <row r="81" spans="1:2" hidden="1" x14ac:dyDescent="0.2">
      <c r="A81">
        <v>43</v>
      </c>
      <c r="B81">
        <v>0.5</v>
      </c>
    </row>
    <row r="82" spans="1:2" hidden="1" x14ac:dyDescent="0.2">
      <c r="A82">
        <v>56</v>
      </c>
      <c r="B82">
        <v>0</v>
      </c>
    </row>
    <row r="83" spans="1:2" hidden="1" x14ac:dyDescent="0.2"/>
    <row r="84" spans="1:2" hidden="1" x14ac:dyDescent="0.2">
      <c r="A84" t="s">
        <v>6</v>
      </c>
      <c r="B84" t="s">
        <v>24</v>
      </c>
    </row>
    <row r="85" spans="1:2" ht="17" hidden="1" x14ac:dyDescent="0.25">
      <c r="A85">
        <v>-500</v>
      </c>
      <c r="B85" t="s">
        <v>27</v>
      </c>
    </row>
    <row r="86" spans="1:2" hidden="1" x14ac:dyDescent="0.2">
      <c r="A86">
        <v>5</v>
      </c>
      <c r="B86" t="s">
        <v>28</v>
      </c>
    </row>
    <row r="87" spans="1:2" hidden="1" x14ac:dyDescent="0.2">
      <c r="A87">
        <v>6</v>
      </c>
      <c r="B87" t="s">
        <v>29</v>
      </c>
    </row>
    <row r="88" spans="1:2" ht="17" hidden="1" x14ac:dyDescent="0.25">
      <c r="A88">
        <v>18</v>
      </c>
      <c r="B88" t="s">
        <v>30</v>
      </c>
    </row>
    <row r="89" spans="1:2" ht="17" hidden="1" x14ac:dyDescent="0.25">
      <c r="A89">
        <v>55</v>
      </c>
      <c r="B89" t="s">
        <v>30</v>
      </c>
    </row>
    <row r="90" spans="1:2" ht="17" hidden="1" x14ac:dyDescent="0.25">
      <c r="A90">
        <v>56</v>
      </c>
      <c r="B90" t="s">
        <v>26</v>
      </c>
    </row>
    <row r="91" spans="1:2" hidden="1" x14ac:dyDescent="0.2">
      <c r="A91">
        <v>376</v>
      </c>
      <c r="B91" t="s">
        <v>40</v>
      </c>
    </row>
    <row r="92" spans="1:2" hidden="1" x14ac:dyDescent="0.2">
      <c r="A92">
        <v>459</v>
      </c>
      <c r="B92" t="s">
        <v>41</v>
      </c>
    </row>
    <row r="93" spans="1:2" ht="17" hidden="1" x14ac:dyDescent="0.25">
      <c r="A93">
        <v>526</v>
      </c>
      <c r="B93" t="s">
        <v>39</v>
      </c>
    </row>
    <row r="94" spans="1:2" hidden="1" x14ac:dyDescent="0.2"/>
    <row r="95" spans="1:2" hidden="1" x14ac:dyDescent="0.2">
      <c r="A95" t="s">
        <v>31</v>
      </c>
      <c r="B95" t="s">
        <v>33</v>
      </c>
    </row>
    <row r="96" spans="1:2" hidden="1" x14ac:dyDescent="0.2">
      <c r="A96">
        <v>-500</v>
      </c>
      <c r="B96" t="s">
        <v>8</v>
      </c>
    </row>
    <row r="97" spans="1:2" hidden="1" x14ac:dyDescent="0.2">
      <c r="A97">
        <v>0</v>
      </c>
      <c r="B97" t="s">
        <v>8</v>
      </c>
    </row>
    <row r="98" spans="1:2" hidden="1" x14ac:dyDescent="0.2">
      <c r="A98">
        <v>8</v>
      </c>
      <c r="B98" t="s">
        <v>9</v>
      </c>
    </row>
    <row r="99" spans="1:2" hidden="1" x14ac:dyDescent="0.2">
      <c r="A99">
        <v>28</v>
      </c>
      <c r="B99" t="s">
        <v>10</v>
      </c>
    </row>
    <row r="100" spans="1:2" hidden="1" x14ac:dyDescent="0.2">
      <c r="A100">
        <v>38</v>
      </c>
      <c r="B100" t="s">
        <v>11</v>
      </c>
    </row>
    <row r="101" spans="1:2" hidden="1" x14ac:dyDescent="0.2">
      <c r="A101">
        <v>51</v>
      </c>
      <c r="B101" t="s">
        <v>12</v>
      </c>
    </row>
    <row r="102" spans="1:2" hidden="1" x14ac:dyDescent="0.2">
      <c r="A102">
        <v>76</v>
      </c>
      <c r="B102" t="s">
        <v>13</v>
      </c>
    </row>
    <row r="103" spans="1:2" hidden="1" x14ac:dyDescent="0.2">
      <c r="A103">
        <v>88</v>
      </c>
      <c r="B103" t="s">
        <v>14</v>
      </c>
    </row>
    <row r="104" spans="1:2" hidden="1" x14ac:dyDescent="0.2">
      <c r="A104">
        <v>106</v>
      </c>
      <c r="B104" t="s">
        <v>15</v>
      </c>
    </row>
    <row r="105" spans="1:2" hidden="1" x14ac:dyDescent="0.2">
      <c r="A105">
        <v>141</v>
      </c>
      <c r="B105" t="s">
        <v>16</v>
      </c>
    </row>
    <row r="106" spans="1:2" hidden="1" x14ac:dyDescent="0.2">
      <c r="A106">
        <v>156</v>
      </c>
      <c r="B106" t="s">
        <v>17</v>
      </c>
    </row>
    <row r="107" spans="1:2" hidden="1" x14ac:dyDescent="0.2"/>
    <row r="108" spans="1:2" hidden="1" x14ac:dyDescent="0.2">
      <c r="A108" t="s">
        <v>31</v>
      </c>
      <c r="B108" t="s">
        <v>18</v>
      </c>
    </row>
    <row r="109" spans="1:2" hidden="1" x14ac:dyDescent="0.2">
      <c r="A109">
        <v>-500</v>
      </c>
      <c r="B109">
        <v>3</v>
      </c>
    </row>
    <row r="110" spans="1:2" hidden="1" x14ac:dyDescent="0.2">
      <c r="A110">
        <v>0</v>
      </c>
      <c r="B110">
        <v>3</v>
      </c>
    </row>
    <row r="111" spans="1:2" hidden="1" x14ac:dyDescent="0.2">
      <c r="A111">
        <v>8</v>
      </c>
      <c r="B111">
        <v>2.5</v>
      </c>
    </row>
    <row r="112" spans="1:2" hidden="1" x14ac:dyDescent="0.2">
      <c r="A112">
        <v>28</v>
      </c>
      <c r="B112">
        <v>2</v>
      </c>
    </row>
    <row r="113" spans="1:2" hidden="1" x14ac:dyDescent="0.2">
      <c r="A113">
        <v>38</v>
      </c>
      <c r="B113">
        <v>2</v>
      </c>
    </row>
    <row r="114" spans="1:2" hidden="1" x14ac:dyDescent="0.2">
      <c r="A114">
        <v>51</v>
      </c>
      <c r="B114">
        <v>1.5</v>
      </c>
    </row>
    <row r="115" spans="1:2" hidden="1" x14ac:dyDescent="0.2">
      <c r="A115">
        <v>76</v>
      </c>
      <c r="B115">
        <v>1</v>
      </c>
    </row>
    <row r="116" spans="1:2" hidden="1" x14ac:dyDescent="0.2">
      <c r="A116">
        <v>88</v>
      </c>
      <c r="B116">
        <v>1</v>
      </c>
    </row>
    <row r="117" spans="1:2" hidden="1" x14ac:dyDescent="0.2">
      <c r="A117">
        <v>106</v>
      </c>
      <c r="B117">
        <v>0.75</v>
      </c>
    </row>
    <row r="118" spans="1:2" hidden="1" x14ac:dyDescent="0.2">
      <c r="A118">
        <v>141</v>
      </c>
      <c r="B118">
        <v>0.5</v>
      </c>
    </row>
    <row r="119" spans="1:2" hidden="1" x14ac:dyDescent="0.2">
      <c r="A119">
        <v>156</v>
      </c>
      <c r="B119">
        <v>0</v>
      </c>
    </row>
    <row r="120" spans="1:2" hidden="1" x14ac:dyDescent="0.2"/>
    <row r="121" spans="1:2" hidden="1" x14ac:dyDescent="0.2">
      <c r="A121" t="s">
        <v>31</v>
      </c>
      <c r="B121" t="s">
        <v>32</v>
      </c>
    </row>
    <row r="122" spans="1:2" hidden="1" x14ac:dyDescent="0.2">
      <c r="A122">
        <v>-500</v>
      </c>
      <c r="B122" t="s">
        <v>35</v>
      </c>
    </row>
    <row r="123" spans="1:2" hidden="1" x14ac:dyDescent="0.2">
      <c r="A123">
        <v>37</v>
      </c>
      <c r="B123" t="s">
        <v>35</v>
      </c>
    </row>
    <row r="124" spans="1:2" hidden="1" x14ac:dyDescent="0.2">
      <c r="A124">
        <v>38</v>
      </c>
      <c r="B124" t="s">
        <v>36</v>
      </c>
    </row>
    <row r="125" spans="1:2" hidden="1" x14ac:dyDescent="0.2">
      <c r="A125">
        <v>88</v>
      </c>
      <c r="B125" t="s">
        <v>37</v>
      </c>
    </row>
    <row r="126" spans="1:2" hidden="1" x14ac:dyDescent="0.2">
      <c r="A126">
        <v>155</v>
      </c>
      <c r="B126" t="s">
        <v>37</v>
      </c>
    </row>
    <row r="127" spans="1:2" hidden="1" x14ac:dyDescent="0.2">
      <c r="A127">
        <v>156</v>
      </c>
      <c r="B127" t="s">
        <v>38</v>
      </c>
    </row>
  </sheetData>
  <sheetProtection algorithmName="SHA-512" hashValue="Z7JdXlqIFLGIIFkU+quTwicb+6tX4lyhFHiUqYf6M62sLt6CjGByJf5tI1BybyxoaqJXyIAjDTefOr3CXcVsQg==" saltValue="Kfna5ZmPYlaPbzJqp/CZgA==" spinCount="100000" sheet="1" objects="1" scenarios="1"/>
  <conditionalFormatting sqref="H7:H56">
    <cfRule type="cellIs" dxfId="219" priority="113" operator="equal">
      <formula>"VH"</formula>
    </cfRule>
  </conditionalFormatting>
  <conditionalFormatting sqref="I7:I56">
    <cfRule type="cellIs" dxfId="218" priority="112" operator="equal">
      <formula>0</formula>
    </cfRule>
  </conditionalFormatting>
  <conditionalFormatting sqref="J7:J56">
    <cfRule type="cellIs" dxfId="217" priority="111" operator="equal">
      <formula>0</formula>
    </cfRule>
  </conditionalFormatting>
  <conditionalFormatting sqref="K7:K56">
    <cfRule type="cellIs" dxfId="216" priority="107" operator="equal">
      <formula>$B$93</formula>
    </cfRule>
    <cfRule type="cellIs" dxfId="215" priority="108" operator="equal">
      <formula>$B$92</formula>
    </cfRule>
    <cfRule type="cellIs" dxfId="214" priority="109" operator="equal">
      <formula>$B$91</formula>
    </cfRule>
    <cfRule type="cellIs" dxfId="213" priority="110" operator="equal">
      <formula>$B$90</formula>
    </cfRule>
  </conditionalFormatting>
  <conditionalFormatting sqref="G8:G56">
    <cfRule type="cellIs" dxfId="212" priority="106" operator="equal">
      <formula>"VH"</formula>
    </cfRule>
  </conditionalFormatting>
  <conditionalFormatting sqref="G7:G56">
    <cfRule type="cellIs" dxfId="211" priority="105" operator="greaterThan">
      <formula>55</formula>
    </cfRule>
  </conditionalFormatting>
  <conditionalFormatting sqref="A8:A56">
    <cfRule type="cellIs" dxfId="210" priority="104" operator="equal">
      <formula>"VH"</formula>
    </cfRule>
  </conditionalFormatting>
  <conditionalFormatting sqref="G7:K7">
    <cfRule type="expression" dxfId="209" priority="102">
      <formula>$A$7=$Q$1</formula>
    </cfRule>
  </conditionalFormatting>
  <conditionalFormatting sqref="G8:K8">
    <cfRule type="expression" dxfId="208" priority="101">
      <formula>$A$8=$Q$1</formula>
    </cfRule>
  </conditionalFormatting>
  <conditionalFormatting sqref="G9:K9">
    <cfRule type="expression" dxfId="207" priority="100">
      <formula>$A$9=$Q$1</formula>
    </cfRule>
  </conditionalFormatting>
  <conditionalFormatting sqref="G10:K10">
    <cfRule type="expression" dxfId="206" priority="99">
      <formula>$A$10=$Q$1</formula>
    </cfRule>
  </conditionalFormatting>
  <conditionalFormatting sqref="G11:K11">
    <cfRule type="expression" dxfId="205" priority="98">
      <formula>$A$11=$Q$1</formula>
    </cfRule>
  </conditionalFormatting>
  <conditionalFormatting sqref="G12:K12">
    <cfRule type="expression" dxfId="204" priority="97">
      <formula>$A$12=$Q$1</formula>
    </cfRule>
  </conditionalFormatting>
  <conditionalFormatting sqref="G13:K13">
    <cfRule type="expression" dxfId="203" priority="96">
      <formula>$A$13=$Q$1</formula>
    </cfRule>
  </conditionalFormatting>
  <conditionalFormatting sqref="G14:K14">
    <cfRule type="expression" dxfId="202" priority="95">
      <formula>$A$14=$Q$1</formula>
    </cfRule>
  </conditionalFormatting>
  <conditionalFormatting sqref="G15:K15">
    <cfRule type="expression" dxfId="201" priority="94">
      <formula>$A$15=$Q$1</formula>
    </cfRule>
  </conditionalFormatting>
  <conditionalFormatting sqref="G16:K16">
    <cfRule type="expression" dxfId="200" priority="93">
      <formula>$A$16=$Q$1</formula>
    </cfRule>
  </conditionalFormatting>
  <conditionalFormatting sqref="G17:K17">
    <cfRule type="expression" dxfId="199" priority="92">
      <formula>$A$17=$Q$1</formula>
    </cfRule>
  </conditionalFormatting>
  <conditionalFormatting sqref="G18:K18">
    <cfRule type="expression" dxfId="198" priority="91">
      <formula>$A$18=$Q$1</formula>
    </cfRule>
  </conditionalFormatting>
  <conditionalFormatting sqref="G19:K19">
    <cfRule type="expression" dxfId="197" priority="90">
      <formula>$A$19=$Q$1</formula>
    </cfRule>
  </conditionalFormatting>
  <conditionalFormatting sqref="G20:K20">
    <cfRule type="expression" dxfId="196" priority="89">
      <formula>$A$20=$Q$1</formula>
    </cfRule>
  </conditionalFormatting>
  <conditionalFormatting sqref="G21:K21">
    <cfRule type="expression" dxfId="195" priority="88">
      <formula>$A$21=$Q$1</formula>
    </cfRule>
  </conditionalFormatting>
  <conditionalFormatting sqref="G22:K22">
    <cfRule type="expression" dxfId="194" priority="87">
      <formula>$A$22=$Q$1</formula>
    </cfRule>
  </conditionalFormatting>
  <conditionalFormatting sqref="G23:K23">
    <cfRule type="expression" dxfId="193" priority="86">
      <formula>$A$23=$Q$1</formula>
    </cfRule>
  </conditionalFormatting>
  <conditionalFormatting sqref="G24:K24">
    <cfRule type="expression" dxfId="192" priority="85">
      <formula>$A$24=$Q$1</formula>
    </cfRule>
  </conditionalFormatting>
  <conditionalFormatting sqref="G25:K25">
    <cfRule type="expression" dxfId="191" priority="84">
      <formula>$A$25=$Q$1</formula>
    </cfRule>
  </conditionalFormatting>
  <conditionalFormatting sqref="G26:K26">
    <cfRule type="expression" dxfId="190" priority="83">
      <formula>$A$26=$Q$1</formula>
    </cfRule>
  </conditionalFormatting>
  <conditionalFormatting sqref="G27:K27">
    <cfRule type="expression" dxfId="189" priority="82">
      <formula>$A$27=$Q$1</formula>
    </cfRule>
  </conditionalFormatting>
  <conditionalFormatting sqref="G28:K28">
    <cfRule type="expression" dxfId="188" priority="81">
      <formula>$A$28=$Q$1</formula>
    </cfRule>
  </conditionalFormatting>
  <conditionalFormatting sqref="G29:K29">
    <cfRule type="expression" dxfId="187" priority="80">
      <formula>$A$29=$Q$1</formula>
    </cfRule>
  </conditionalFormatting>
  <conditionalFormatting sqref="G30:K30">
    <cfRule type="expression" dxfId="186" priority="79">
      <formula>$A$30=$Q$1</formula>
    </cfRule>
  </conditionalFormatting>
  <conditionalFormatting sqref="G31:K31">
    <cfRule type="expression" dxfId="185" priority="78">
      <formula>$A$31=$Q$1</formula>
    </cfRule>
  </conditionalFormatting>
  <conditionalFormatting sqref="G32:K32">
    <cfRule type="expression" dxfId="184" priority="77">
      <formula>$A$32=$Q$1</formula>
    </cfRule>
  </conditionalFormatting>
  <conditionalFormatting sqref="G33:K33">
    <cfRule type="expression" dxfId="183" priority="76">
      <formula>$A$33=$Q$1</formula>
    </cfRule>
  </conditionalFormatting>
  <conditionalFormatting sqref="G34:K34">
    <cfRule type="expression" dxfId="182" priority="75">
      <formula>$A$34=$Q$1</formula>
    </cfRule>
  </conditionalFormatting>
  <conditionalFormatting sqref="G35:K35">
    <cfRule type="expression" dxfId="181" priority="74">
      <formula>$A$35=$Q$1</formula>
    </cfRule>
  </conditionalFormatting>
  <conditionalFormatting sqref="G36:K36">
    <cfRule type="expression" dxfId="180" priority="73">
      <formula>$A$36=$Q$1</formula>
    </cfRule>
  </conditionalFormatting>
  <conditionalFormatting sqref="G37:K37">
    <cfRule type="expression" dxfId="179" priority="72">
      <formula>$A$37=$Q$1</formula>
    </cfRule>
  </conditionalFormatting>
  <conditionalFormatting sqref="G38:K38">
    <cfRule type="expression" dxfId="178" priority="71">
      <formula>$A$38=$Q$1</formula>
    </cfRule>
  </conditionalFormatting>
  <conditionalFormatting sqref="G39:K39">
    <cfRule type="expression" dxfId="177" priority="70">
      <formula>$A$39=$Q$1</formula>
    </cfRule>
  </conditionalFormatting>
  <conditionalFormatting sqref="G40:K40">
    <cfRule type="expression" dxfId="176" priority="69">
      <formula>$A$40=$Q$1</formula>
    </cfRule>
  </conditionalFormatting>
  <conditionalFormatting sqref="G41:K41">
    <cfRule type="expression" dxfId="175" priority="68">
      <formula>$A$41=$Q$1</formula>
    </cfRule>
  </conditionalFormatting>
  <conditionalFormatting sqref="G42:K42">
    <cfRule type="expression" dxfId="174" priority="67">
      <formula>$A$42=$Q$1</formula>
    </cfRule>
  </conditionalFormatting>
  <conditionalFormatting sqref="G43:K43">
    <cfRule type="expression" dxfId="173" priority="66">
      <formula>$A$43=$Q$1</formula>
    </cfRule>
  </conditionalFormatting>
  <conditionalFormatting sqref="G44:K44">
    <cfRule type="expression" dxfId="172" priority="65">
      <formula>$A$44=$Q$1</formula>
    </cfRule>
  </conditionalFormatting>
  <conditionalFormatting sqref="G45:K45">
    <cfRule type="expression" dxfId="171" priority="64">
      <formula>$A$45=$Q$1</formula>
    </cfRule>
  </conditionalFormatting>
  <conditionalFormatting sqref="G46:K46">
    <cfRule type="expression" dxfId="170" priority="63">
      <formula>$A$46=$Q$1</formula>
    </cfRule>
  </conditionalFormatting>
  <conditionalFormatting sqref="G47:K47">
    <cfRule type="expression" dxfId="169" priority="62">
      <formula>$A$47=$Q$1</formula>
    </cfRule>
  </conditionalFormatting>
  <conditionalFormatting sqref="G48:K48">
    <cfRule type="expression" dxfId="168" priority="61">
      <formula>$A$48=$Q$1</formula>
    </cfRule>
  </conditionalFormatting>
  <conditionalFormatting sqref="G49:K49">
    <cfRule type="expression" dxfId="167" priority="60">
      <formula>$A$49=$Q$1</formula>
    </cfRule>
  </conditionalFormatting>
  <conditionalFormatting sqref="G50:K50">
    <cfRule type="expression" dxfId="166" priority="59">
      <formula>$A$50=$Q$1</formula>
    </cfRule>
  </conditionalFormatting>
  <conditionalFormatting sqref="G51:K51">
    <cfRule type="expression" dxfId="165" priority="58">
      <formula>$A$51=$Q$1</formula>
    </cfRule>
  </conditionalFormatting>
  <conditionalFormatting sqref="G52:K52">
    <cfRule type="expression" dxfId="164" priority="57">
      <formula>$A$52=$Q$1</formula>
    </cfRule>
  </conditionalFormatting>
  <conditionalFormatting sqref="G53:K53">
    <cfRule type="expression" dxfId="163" priority="56">
      <formula>$A$53=$Q$1</formula>
    </cfRule>
  </conditionalFormatting>
  <conditionalFormatting sqref="G54:K54">
    <cfRule type="expression" dxfId="162" priority="55">
      <formula>$A$54=$Q$1</formula>
    </cfRule>
  </conditionalFormatting>
  <conditionalFormatting sqref="G55:K55">
    <cfRule type="expression" dxfId="161" priority="54">
      <formula>$A$55=$Q$1</formula>
    </cfRule>
  </conditionalFormatting>
  <conditionalFormatting sqref="G56:K56">
    <cfRule type="expression" dxfId="160" priority="53">
      <formula>$A$56=$Q$1</formula>
    </cfRule>
  </conditionalFormatting>
  <conditionalFormatting sqref="O7:S7">
    <cfRule type="expression" dxfId="159" priority="52">
      <formula>$M$7=$Q$1</formula>
    </cfRule>
  </conditionalFormatting>
  <conditionalFormatting sqref="O8:S8">
    <cfRule type="expression" dxfId="158" priority="51">
      <formula>$M$8=$Q$1</formula>
    </cfRule>
  </conditionalFormatting>
  <conditionalFormatting sqref="O9:S9">
    <cfRule type="expression" dxfId="157" priority="50">
      <formula>$M$9=$Q$1</formula>
    </cfRule>
  </conditionalFormatting>
  <conditionalFormatting sqref="O10:S10">
    <cfRule type="expression" dxfId="156" priority="49">
      <formula>$M$10=$Q$1</formula>
    </cfRule>
  </conditionalFormatting>
  <conditionalFormatting sqref="O11:S11">
    <cfRule type="expression" dxfId="155" priority="48">
      <formula>$M$11=$Q$1</formula>
    </cfRule>
  </conditionalFormatting>
  <conditionalFormatting sqref="O12:S12">
    <cfRule type="expression" dxfId="154" priority="47">
      <formula>$M$12=$Q$1</formula>
    </cfRule>
  </conditionalFormatting>
  <conditionalFormatting sqref="O13:S13">
    <cfRule type="expression" dxfId="153" priority="46">
      <formula>$M$13=$Q$1</formula>
    </cfRule>
  </conditionalFormatting>
  <conditionalFormatting sqref="O14:S14">
    <cfRule type="expression" dxfId="152" priority="45">
      <formula>$M$14=$Q$1</formula>
    </cfRule>
  </conditionalFormatting>
  <conditionalFormatting sqref="O15:S15">
    <cfRule type="expression" dxfId="151" priority="44">
      <formula>$M$15=$Q$1</formula>
    </cfRule>
  </conditionalFormatting>
  <conditionalFormatting sqref="O16:S16">
    <cfRule type="expression" dxfId="150" priority="43">
      <formula>$M$16=$Q$1</formula>
    </cfRule>
  </conditionalFormatting>
  <conditionalFormatting sqref="O17:S17">
    <cfRule type="expression" dxfId="149" priority="42">
      <formula>$M$17=$Q$1</formula>
    </cfRule>
  </conditionalFormatting>
  <conditionalFormatting sqref="O18:S18">
    <cfRule type="expression" dxfId="148" priority="41">
      <formula>$M$18=$Q$1</formula>
    </cfRule>
  </conditionalFormatting>
  <conditionalFormatting sqref="O19:S19">
    <cfRule type="expression" dxfId="147" priority="40">
      <formula>$M$19=$Q$1</formula>
    </cfRule>
  </conditionalFormatting>
  <conditionalFormatting sqref="O20:S20">
    <cfRule type="expression" dxfId="146" priority="39">
      <formula>$M$20=$Q$1</formula>
    </cfRule>
  </conditionalFormatting>
  <conditionalFormatting sqref="O21:S21">
    <cfRule type="expression" dxfId="145" priority="38">
      <formula>$M$21=$Q$1</formula>
    </cfRule>
  </conditionalFormatting>
  <conditionalFormatting sqref="O22:S22">
    <cfRule type="expression" dxfId="144" priority="37">
      <formula>$M$22=$Q$1</formula>
    </cfRule>
  </conditionalFormatting>
  <conditionalFormatting sqref="O23:S23">
    <cfRule type="expression" dxfId="143" priority="36">
      <formula>$M$23=$Q$1</formula>
    </cfRule>
  </conditionalFormatting>
  <conditionalFormatting sqref="O24:S24">
    <cfRule type="expression" dxfId="142" priority="35">
      <formula>$M$24=$Q$1</formula>
    </cfRule>
  </conditionalFormatting>
  <conditionalFormatting sqref="O25:S25">
    <cfRule type="expression" dxfId="141" priority="34">
      <formula>$M$25=$Q$1</formula>
    </cfRule>
  </conditionalFormatting>
  <conditionalFormatting sqref="O26:S26">
    <cfRule type="expression" dxfId="140" priority="33">
      <formula>$M$26=$Q$1</formula>
    </cfRule>
  </conditionalFormatting>
  <conditionalFormatting sqref="O27:S27">
    <cfRule type="expression" dxfId="139" priority="32">
      <formula>$M$27=$Q$1</formula>
    </cfRule>
  </conditionalFormatting>
  <conditionalFormatting sqref="O28:S28">
    <cfRule type="expression" dxfId="138" priority="31">
      <formula>$M$28=$Q$1</formula>
    </cfRule>
  </conditionalFormatting>
  <conditionalFormatting sqref="O29:S29">
    <cfRule type="expression" dxfId="137" priority="30">
      <formula>$M$29=$Q$1</formula>
    </cfRule>
  </conditionalFormatting>
  <conditionalFormatting sqref="O30:S30">
    <cfRule type="expression" dxfId="136" priority="29">
      <formula>$M$30=$Q$1</formula>
    </cfRule>
  </conditionalFormatting>
  <conditionalFormatting sqref="O31:S31">
    <cfRule type="expression" dxfId="135" priority="28">
      <formula>$M$31=$Q$1</formula>
    </cfRule>
  </conditionalFormatting>
  <conditionalFormatting sqref="O32:S32">
    <cfRule type="expression" dxfId="134" priority="27">
      <formula>$M$32=$Q$1</formula>
    </cfRule>
  </conditionalFormatting>
  <conditionalFormatting sqref="O33:S33">
    <cfRule type="expression" dxfId="133" priority="26">
      <formula>$M$33=$Q$1</formula>
    </cfRule>
  </conditionalFormatting>
  <conditionalFormatting sqref="O34:S34">
    <cfRule type="expression" dxfId="132" priority="25">
      <formula>$M$34=$Q$1</formula>
    </cfRule>
  </conditionalFormatting>
  <conditionalFormatting sqref="O35:S35">
    <cfRule type="expression" dxfId="131" priority="24">
      <formula>$M$35=$Q$1</formula>
    </cfRule>
  </conditionalFormatting>
  <conditionalFormatting sqref="O36:S36">
    <cfRule type="expression" dxfId="130" priority="23">
      <formula>$M$36=$Q$1</formula>
    </cfRule>
  </conditionalFormatting>
  <conditionalFormatting sqref="O37:S37">
    <cfRule type="expression" dxfId="129" priority="22">
      <formula>$M$37=$Q$1</formula>
    </cfRule>
  </conditionalFormatting>
  <conditionalFormatting sqref="O38:S38">
    <cfRule type="expression" dxfId="128" priority="21">
      <formula>$M$38=$Q$1</formula>
    </cfRule>
  </conditionalFormatting>
  <conditionalFormatting sqref="O39:S39">
    <cfRule type="expression" dxfId="127" priority="20">
      <formula>$M$39=$Q$1</formula>
    </cfRule>
  </conditionalFormatting>
  <conditionalFormatting sqref="O40:S40">
    <cfRule type="expression" dxfId="126" priority="19">
      <formula>$M$40=$Q$1</formula>
    </cfRule>
  </conditionalFormatting>
  <conditionalFormatting sqref="O41:S41">
    <cfRule type="expression" dxfId="125" priority="18">
      <formula>$M$41=$Q$1</formula>
    </cfRule>
  </conditionalFormatting>
  <conditionalFormatting sqref="O42:S42">
    <cfRule type="expression" dxfId="124" priority="17">
      <formula>$M$42=$Q$1</formula>
    </cfRule>
  </conditionalFormatting>
  <conditionalFormatting sqref="O43:S43">
    <cfRule type="expression" dxfId="123" priority="16">
      <formula>$M$43=$Q$1</formula>
    </cfRule>
  </conditionalFormatting>
  <conditionalFormatting sqref="O44:S44">
    <cfRule type="expression" dxfId="122" priority="15">
      <formula>$M$44=$Q$1</formula>
    </cfRule>
  </conditionalFormatting>
  <conditionalFormatting sqref="O45:S45">
    <cfRule type="expression" dxfId="121" priority="13">
      <formula>$M$45=$Q$1</formula>
    </cfRule>
  </conditionalFormatting>
  <conditionalFormatting sqref="O46:S46">
    <cfRule type="expression" dxfId="120" priority="12">
      <formula>$M$46=$Q$1</formula>
    </cfRule>
  </conditionalFormatting>
  <conditionalFormatting sqref="O47:S47">
    <cfRule type="expression" dxfId="119" priority="11">
      <formula>$M$47=$Q$1</formula>
    </cfRule>
  </conditionalFormatting>
  <conditionalFormatting sqref="O48:S48">
    <cfRule type="expression" dxfId="118" priority="10">
      <formula>$M$48=$Q$1</formula>
    </cfRule>
  </conditionalFormatting>
  <conditionalFormatting sqref="O49:S49">
    <cfRule type="expression" dxfId="117" priority="9">
      <formula>$M$49=$Q$1</formula>
    </cfRule>
  </conditionalFormatting>
  <conditionalFormatting sqref="O50:S50">
    <cfRule type="expression" dxfId="116" priority="8">
      <formula>$M$50=$Q$1</formula>
    </cfRule>
  </conditionalFormatting>
  <conditionalFormatting sqref="O51:S51">
    <cfRule type="expression" dxfId="115" priority="7">
      <formula>$M$51=$Q$1</formula>
    </cfRule>
  </conditionalFormatting>
  <conditionalFormatting sqref="O52:S52">
    <cfRule type="expression" dxfId="114" priority="6">
      <formula>$M$52=$Q$1</formula>
    </cfRule>
  </conditionalFormatting>
  <conditionalFormatting sqref="O53:S53">
    <cfRule type="expression" dxfId="113" priority="5">
      <formula>$M$53=$Q$1</formula>
    </cfRule>
  </conditionalFormatting>
  <conditionalFormatting sqref="O54:S54">
    <cfRule type="expression" dxfId="112" priority="3">
      <formula>$M$54=$Q$1</formula>
    </cfRule>
  </conditionalFormatting>
  <conditionalFormatting sqref="O55:S55">
    <cfRule type="expression" dxfId="111" priority="2">
      <formula>$M$55=$Q$1</formula>
    </cfRule>
  </conditionalFormatting>
  <conditionalFormatting sqref="O56:S56">
    <cfRule type="expression" dxfId="110" priority="1">
      <formula>$M$56=$Q$1</formula>
    </cfRule>
  </conditionalFormatting>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5:R127"/>
  <sheetViews>
    <sheetView showGridLines="0" zoomScaleNormal="100" zoomScalePageLayoutView="150" workbookViewId="0">
      <selection activeCell="A7" sqref="A7"/>
    </sheetView>
  </sheetViews>
  <sheetFormatPr baseColWidth="10" defaultColWidth="8.83203125" defaultRowHeight="15" x14ac:dyDescent="0.2"/>
  <cols>
    <col min="1" max="1" width="9.6640625" customWidth="1"/>
    <col min="2" max="2" width="18.33203125" hidden="1" customWidth="1"/>
    <col min="3" max="3" width="22.5" hidden="1" customWidth="1"/>
    <col min="4" max="5" width="23.5" hidden="1" customWidth="1"/>
    <col min="6" max="6" width="9.33203125" customWidth="1"/>
    <col min="7" max="7" width="7.83203125" style="3" customWidth="1"/>
    <col min="8" max="9" width="13" style="3" customWidth="1"/>
    <col min="10" max="10" width="35" style="9" customWidth="1"/>
    <col min="11" max="11" width="1.5" customWidth="1"/>
    <col min="12" max="12" width="9.33203125" customWidth="1"/>
    <col min="13" max="13" width="17.5" hidden="1" customWidth="1"/>
    <col min="14" max="14" width="9.1640625" customWidth="1"/>
    <col min="15" max="15" width="7.6640625" customWidth="1"/>
    <col min="16" max="16" width="14.83203125" style="3" customWidth="1"/>
    <col min="17" max="17" width="11.5" customWidth="1"/>
    <col min="18" max="18" width="33.5" customWidth="1"/>
  </cols>
  <sheetData>
    <row r="5" spans="1:18" ht="16" thickBot="1" x14ac:dyDescent="0.25"/>
    <row r="6" spans="1:18" ht="71.25" customHeight="1" x14ac:dyDescent="0.2">
      <c r="A6" s="22" t="s">
        <v>60</v>
      </c>
      <c r="B6" s="10" t="s">
        <v>5</v>
      </c>
      <c r="C6" s="6" t="s">
        <v>4</v>
      </c>
      <c r="D6" s="6" t="s">
        <v>3</v>
      </c>
      <c r="E6" s="6" t="s">
        <v>21</v>
      </c>
      <c r="F6" s="6" t="s">
        <v>20</v>
      </c>
      <c r="G6" s="6" t="s">
        <v>2</v>
      </c>
      <c r="H6" s="6" t="s">
        <v>87</v>
      </c>
      <c r="I6" s="6" t="s">
        <v>88</v>
      </c>
      <c r="J6" s="6" t="s">
        <v>25</v>
      </c>
      <c r="L6" s="22" t="s">
        <v>61</v>
      </c>
      <c r="M6" s="13" t="s">
        <v>22</v>
      </c>
      <c r="N6" s="7" t="s">
        <v>23</v>
      </c>
      <c r="O6" s="7" t="s">
        <v>19</v>
      </c>
      <c r="P6" s="7" t="s">
        <v>89</v>
      </c>
      <c r="Q6" s="7" t="s">
        <v>90</v>
      </c>
      <c r="R6" s="12" t="s">
        <v>34</v>
      </c>
    </row>
    <row r="7" spans="1:18" ht="54" customHeight="1" x14ac:dyDescent="0.2">
      <c r="A7" s="24"/>
      <c r="B7" s="16">
        <f>IF(A7&gt;205, 1, 0)</f>
        <v>0</v>
      </c>
      <c r="C7" s="4">
        <f>((A7*0.458)-3.26)</f>
        <v>-3.26</v>
      </c>
      <c r="D7" s="4">
        <f>((A7*0.945)-103.5)</f>
        <v>-103.5</v>
      </c>
      <c r="E7" s="4">
        <f>IF(B7=0, C7, D7)</f>
        <v>-3.26</v>
      </c>
      <c r="F7" s="4">
        <f>MAX(0,ROUND(E7,0))</f>
        <v>0</v>
      </c>
      <c r="G7" s="4" t="str">
        <f>VLOOKUP(F7,$A$60:$B$70, 2)</f>
        <v>L-</v>
      </c>
      <c r="H7" s="4">
        <f>VLOOKUP(F7,$A$72:$B$82,2)</f>
        <v>3</v>
      </c>
      <c r="I7" s="4">
        <f>(H7*43.56)</f>
        <v>130.68</v>
      </c>
      <c r="J7" s="14" t="str">
        <f>VLOOKUP(F7,$A$85:$B$93,2)</f>
        <v>P2O5 may be applied, plant response likely</v>
      </c>
      <c r="L7" s="24"/>
      <c r="M7" s="16">
        <f>(L7*0.71)</f>
        <v>0</v>
      </c>
      <c r="N7" s="4">
        <f>MAX(0,ROUND(M7,0))</f>
        <v>0</v>
      </c>
      <c r="O7" s="4" t="str">
        <f>VLOOKUP(N7,$A$96:$B$106, 2)</f>
        <v>L-</v>
      </c>
      <c r="P7" s="4">
        <f>VLOOKUP(N7,$A$109:$B$119,2)</f>
        <v>3</v>
      </c>
      <c r="Q7" s="4">
        <f>(P7*43.56)</f>
        <v>130.68</v>
      </c>
      <c r="R7" s="19" t="str">
        <f t="shared" ref="R7:R38" si="0">VLOOKUP(N7,$A$122:$B$127,2)</f>
        <v>K2O may be applied, plant response likely</v>
      </c>
    </row>
    <row r="8" spans="1:18" ht="54" customHeight="1" x14ac:dyDescent="0.2">
      <c r="A8" s="25"/>
      <c r="B8" s="17">
        <f t="shared" ref="B8:B56" si="1">IF(A8&gt;205, 1, 0)</f>
        <v>0</v>
      </c>
      <c r="C8" s="11">
        <f t="shared" ref="C8:C56" si="2">((A8*0.458)-3.26)</f>
        <v>-3.26</v>
      </c>
      <c r="D8" s="11">
        <f t="shared" ref="D8:D56" si="3">((A8*0.945)-103.5)</f>
        <v>-103.5</v>
      </c>
      <c r="E8" s="11">
        <f t="shared" ref="E8:E56" si="4">IF(B8=0, C8, D8)</f>
        <v>-3.26</v>
      </c>
      <c r="F8" s="11">
        <f t="shared" ref="F8:F56" si="5">MAX(0,ROUND(E8,0))</f>
        <v>0</v>
      </c>
      <c r="G8" s="11" t="str">
        <f t="shared" ref="G8:G56" si="6">VLOOKUP(F8,$A$60:$B$70, 2)</f>
        <v>L-</v>
      </c>
      <c r="H8" s="11">
        <f t="shared" ref="H8:H56" si="7">VLOOKUP(F8,$A$72:$B$82,2)</f>
        <v>3</v>
      </c>
      <c r="I8" s="11">
        <f t="shared" ref="I8:I56" si="8">(H8*43.56)</f>
        <v>130.68</v>
      </c>
      <c r="J8" s="15" t="str">
        <f t="shared" ref="J8:J56" si="9">VLOOKUP(F8,$A$85:$B$93,2)</f>
        <v>P2O5 may be applied, plant response likely</v>
      </c>
      <c r="L8" s="26"/>
      <c r="M8" s="18">
        <f t="shared" ref="M8:M56" si="10">(L8*0.71)</f>
        <v>0</v>
      </c>
      <c r="N8" s="12">
        <f t="shared" ref="N8:N56" si="11">MAX(0,ROUND(M8,0))</f>
        <v>0</v>
      </c>
      <c r="O8" s="12" t="str">
        <f t="shared" ref="O8:O56" si="12">VLOOKUP(N8,$A$96:$B$106, 2)</f>
        <v>L-</v>
      </c>
      <c r="P8" s="12">
        <f t="shared" ref="P8:P56" si="13">VLOOKUP(N8,$A$109:$B$119,2)</f>
        <v>3</v>
      </c>
      <c r="Q8" s="12">
        <f t="shared" ref="Q8:Q56" si="14">(P8*43.56)</f>
        <v>130.68</v>
      </c>
      <c r="R8" s="20" t="str">
        <f t="shared" si="0"/>
        <v>K2O may be applied, plant response likely</v>
      </c>
    </row>
    <row r="9" spans="1:18" ht="54" customHeight="1" x14ac:dyDescent="0.2">
      <c r="A9" s="24"/>
      <c r="B9" s="16">
        <f t="shared" si="1"/>
        <v>0</v>
      </c>
      <c r="C9" s="4">
        <f t="shared" si="2"/>
        <v>-3.26</v>
      </c>
      <c r="D9" s="4">
        <f t="shared" si="3"/>
        <v>-103.5</v>
      </c>
      <c r="E9" s="4">
        <f t="shared" si="4"/>
        <v>-3.26</v>
      </c>
      <c r="F9" s="4">
        <f t="shared" si="5"/>
        <v>0</v>
      </c>
      <c r="G9" s="4" t="str">
        <f t="shared" si="6"/>
        <v>L-</v>
      </c>
      <c r="H9" s="4">
        <f t="shared" si="7"/>
        <v>3</v>
      </c>
      <c r="I9" s="4">
        <f t="shared" si="8"/>
        <v>130.68</v>
      </c>
      <c r="J9" s="14" t="str">
        <f t="shared" si="9"/>
        <v>P2O5 may be applied, plant response likely</v>
      </c>
      <c r="L9" s="24"/>
      <c r="M9" s="16">
        <f t="shared" si="10"/>
        <v>0</v>
      </c>
      <c r="N9" s="4">
        <f t="shared" si="11"/>
        <v>0</v>
      </c>
      <c r="O9" s="4" t="str">
        <f t="shared" si="12"/>
        <v>L-</v>
      </c>
      <c r="P9" s="4">
        <f t="shared" si="13"/>
        <v>3</v>
      </c>
      <c r="Q9" s="4">
        <f t="shared" si="14"/>
        <v>130.68</v>
      </c>
      <c r="R9" s="19" t="str">
        <f t="shared" si="0"/>
        <v>K2O may be applied, plant response likely</v>
      </c>
    </row>
    <row r="10" spans="1:18" ht="54" customHeight="1" x14ac:dyDescent="0.2">
      <c r="A10" s="25"/>
      <c r="B10" s="17">
        <f t="shared" si="1"/>
        <v>0</v>
      </c>
      <c r="C10" s="11">
        <f t="shared" si="2"/>
        <v>-3.26</v>
      </c>
      <c r="D10" s="11">
        <f t="shared" si="3"/>
        <v>-103.5</v>
      </c>
      <c r="E10" s="11">
        <f t="shared" si="4"/>
        <v>-3.26</v>
      </c>
      <c r="F10" s="11">
        <f t="shared" si="5"/>
        <v>0</v>
      </c>
      <c r="G10" s="11" t="str">
        <f t="shared" si="6"/>
        <v>L-</v>
      </c>
      <c r="H10" s="11">
        <f t="shared" si="7"/>
        <v>3</v>
      </c>
      <c r="I10" s="11">
        <f t="shared" si="8"/>
        <v>130.68</v>
      </c>
      <c r="J10" s="15" t="str">
        <f t="shared" si="9"/>
        <v>P2O5 may be applied, plant response likely</v>
      </c>
      <c r="L10" s="26"/>
      <c r="M10" s="18">
        <f t="shared" si="10"/>
        <v>0</v>
      </c>
      <c r="N10" s="12">
        <f t="shared" si="11"/>
        <v>0</v>
      </c>
      <c r="O10" s="12" t="str">
        <f t="shared" si="12"/>
        <v>L-</v>
      </c>
      <c r="P10" s="12">
        <f t="shared" si="13"/>
        <v>3</v>
      </c>
      <c r="Q10" s="12">
        <f t="shared" si="14"/>
        <v>130.68</v>
      </c>
      <c r="R10" s="20" t="str">
        <f t="shared" si="0"/>
        <v>K2O may be applied, plant response likely</v>
      </c>
    </row>
    <row r="11" spans="1:18" ht="54" customHeight="1" x14ac:dyDescent="0.2">
      <c r="A11" s="24"/>
      <c r="B11" s="16">
        <f t="shared" si="1"/>
        <v>0</v>
      </c>
      <c r="C11" s="4">
        <f t="shared" si="2"/>
        <v>-3.26</v>
      </c>
      <c r="D11" s="4">
        <f t="shared" si="3"/>
        <v>-103.5</v>
      </c>
      <c r="E11" s="4">
        <f t="shared" si="4"/>
        <v>-3.26</v>
      </c>
      <c r="F11" s="4">
        <f t="shared" si="5"/>
        <v>0</v>
      </c>
      <c r="G11" s="4" t="str">
        <f t="shared" si="6"/>
        <v>L-</v>
      </c>
      <c r="H11" s="4">
        <f t="shared" si="7"/>
        <v>3</v>
      </c>
      <c r="I11" s="4">
        <f t="shared" si="8"/>
        <v>130.68</v>
      </c>
      <c r="J11" s="14" t="str">
        <f>VLOOKUP(F11,$A$85:$B$93,2)</f>
        <v>P2O5 may be applied, plant response likely</v>
      </c>
      <c r="L11" s="24"/>
      <c r="M11" s="16">
        <f t="shared" si="10"/>
        <v>0</v>
      </c>
      <c r="N11" s="4">
        <f t="shared" si="11"/>
        <v>0</v>
      </c>
      <c r="O11" s="4" t="str">
        <f t="shared" si="12"/>
        <v>L-</v>
      </c>
      <c r="P11" s="4">
        <f t="shared" si="13"/>
        <v>3</v>
      </c>
      <c r="Q11" s="4">
        <f t="shared" si="14"/>
        <v>130.68</v>
      </c>
      <c r="R11" s="19" t="str">
        <f t="shared" si="0"/>
        <v>K2O may be applied, plant response likely</v>
      </c>
    </row>
    <row r="12" spans="1:18" ht="54" customHeight="1" x14ac:dyDescent="0.2">
      <c r="A12" s="25"/>
      <c r="B12" s="17">
        <f t="shared" si="1"/>
        <v>0</v>
      </c>
      <c r="C12" s="11">
        <f t="shared" si="2"/>
        <v>-3.26</v>
      </c>
      <c r="D12" s="11">
        <f t="shared" si="3"/>
        <v>-103.5</v>
      </c>
      <c r="E12" s="11">
        <f t="shared" si="4"/>
        <v>-3.26</v>
      </c>
      <c r="F12" s="11">
        <f t="shared" si="5"/>
        <v>0</v>
      </c>
      <c r="G12" s="11" t="str">
        <f t="shared" si="6"/>
        <v>L-</v>
      </c>
      <c r="H12" s="11">
        <f t="shared" si="7"/>
        <v>3</v>
      </c>
      <c r="I12" s="11">
        <f t="shared" si="8"/>
        <v>130.68</v>
      </c>
      <c r="J12" s="15" t="str">
        <f t="shared" si="9"/>
        <v>P2O5 may be applied, plant response likely</v>
      </c>
      <c r="L12" s="26"/>
      <c r="M12" s="18">
        <f t="shared" si="10"/>
        <v>0</v>
      </c>
      <c r="N12" s="12">
        <f t="shared" si="11"/>
        <v>0</v>
      </c>
      <c r="O12" s="12" t="str">
        <f t="shared" si="12"/>
        <v>L-</v>
      </c>
      <c r="P12" s="12">
        <f t="shared" si="13"/>
        <v>3</v>
      </c>
      <c r="Q12" s="12">
        <f t="shared" si="14"/>
        <v>130.68</v>
      </c>
      <c r="R12" s="20" t="str">
        <f t="shared" si="0"/>
        <v>K2O may be applied, plant response likely</v>
      </c>
    </row>
    <row r="13" spans="1:18" ht="54" customHeight="1" x14ac:dyDescent="0.2">
      <c r="A13" s="24"/>
      <c r="B13" s="16">
        <f t="shared" si="1"/>
        <v>0</v>
      </c>
      <c r="C13" s="4">
        <f t="shared" si="2"/>
        <v>-3.26</v>
      </c>
      <c r="D13" s="4">
        <f t="shared" si="3"/>
        <v>-103.5</v>
      </c>
      <c r="E13" s="4">
        <f t="shared" si="4"/>
        <v>-3.26</v>
      </c>
      <c r="F13" s="4">
        <f t="shared" si="5"/>
        <v>0</v>
      </c>
      <c r="G13" s="4" t="str">
        <f t="shared" si="6"/>
        <v>L-</v>
      </c>
      <c r="H13" s="4">
        <f t="shared" si="7"/>
        <v>3</v>
      </c>
      <c r="I13" s="4">
        <f t="shared" si="8"/>
        <v>130.68</v>
      </c>
      <c r="J13" s="14" t="str">
        <f t="shared" si="9"/>
        <v>P2O5 may be applied, plant response likely</v>
      </c>
      <c r="L13" s="24"/>
      <c r="M13" s="16">
        <f t="shared" si="10"/>
        <v>0</v>
      </c>
      <c r="N13" s="4">
        <f t="shared" si="11"/>
        <v>0</v>
      </c>
      <c r="O13" s="4" t="str">
        <f t="shared" si="12"/>
        <v>L-</v>
      </c>
      <c r="P13" s="4">
        <f t="shared" si="13"/>
        <v>3</v>
      </c>
      <c r="Q13" s="4">
        <f t="shared" si="14"/>
        <v>130.68</v>
      </c>
      <c r="R13" s="19" t="str">
        <f t="shared" si="0"/>
        <v>K2O may be applied, plant response likely</v>
      </c>
    </row>
    <row r="14" spans="1:18" ht="54" customHeight="1" x14ac:dyDescent="0.2">
      <c r="A14" s="25"/>
      <c r="B14" s="17">
        <f t="shared" si="1"/>
        <v>0</v>
      </c>
      <c r="C14" s="11">
        <f t="shared" si="2"/>
        <v>-3.26</v>
      </c>
      <c r="D14" s="11">
        <f t="shared" si="3"/>
        <v>-103.5</v>
      </c>
      <c r="E14" s="11">
        <f t="shared" si="4"/>
        <v>-3.26</v>
      </c>
      <c r="F14" s="11">
        <f t="shared" si="5"/>
        <v>0</v>
      </c>
      <c r="G14" s="11" t="str">
        <f t="shared" si="6"/>
        <v>L-</v>
      </c>
      <c r="H14" s="11">
        <f t="shared" si="7"/>
        <v>3</v>
      </c>
      <c r="I14" s="11">
        <f t="shared" si="8"/>
        <v>130.68</v>
      </c>
      <c r="J14" s="15" t="str">
        <f t="shared" si="9"/>
        <v>P2O5 may be applied, plant response likely</v>
      </c>
      <c r="L14" s="26"/>
      <c r="M14" s="18">
        <f t="shared" si="10"/>
        <v>0</v>
      </c>
      <c r="N14" s="12">
        <f t="shared" si="11"/>
        <v>0</v>
      </c>
      <c r="O14" s="12" t="str">
        <f t="shared" si="12"/>
        <v>L-</v>
      </c>
      <c r="P14" s="12">
        <f t="shared" si="13"/>
        <v>3</v>
      </c>
      <c r="Q14" s="12">
        <f t="shared" si="14"/>
        <v>130.68</v>
      </c>
      <c r="R14" s="20" t="str">
        <f t="shared" si="0"/>
        <v>K2O may be applied, plant response likely</v>
      </c>
    </row>
    <row r="15" spans="1:18" ht="54" customHeight="1" x14ac:dyDescent="0.2">
      <c r="A15" s="24"/>
      <c r="B15" s="16">
        <f t="shared" si="1"/>
        <v>0</v>
      </c>
      <c r="C15" s="4">
        <f t="shared" si="2"/>
        <v>-3.26</v>
      </c>
      <c r="D15" s="4">
        <f t="shared" si="3"/>
        <v>-103.5</v>
      </c>
      <c r="E15" s="4">
        <f t="shared" si="4"/>
        <v>-3.26</v>
      </c>
      <c r="F15" s="4">
        <f t="shared" si="5"/>
        <v>0</v>
      </c>
      <c r="G15" s="4" t="str">
        <f t="shared" si="6"/>
        <v>L-</v>
      </c>
      <c r="H15" s="4">
        <f t="shared" si="7"/>
        <v>3</v>
      </c>
      <c r="I15" s="4">
        <f t="shared" si="8"/>
        <v>130.68</v>
      </c>
      <c r="J15" s="14" t="str">
        <f t="shared" si="9"/>
        <v>P2O5 may be applied, plant response likely</v>
      </c>
      <c r="L15" s="24"/>
      <c r="M15" s="16">
        <f t="shared" si="10"/>
        <v>0</v>
      </c>
      <c r="N15" s="4">
        <f t="shared" si="11"/>
        <v>0</v>
      </c>
      <c r="O15" s="4" t="str">
        <f t="shared" si="12"/>
        <v>L-</v>
      </c>
      <c r="P15" s="4">
        <f t="shared" si="13"/>
        <v>3</v>
      </c>
      <c r="Q15" s="4">
        <f t="shared" si="14"/>
        <v>130.68</v>
      </c>
      <c r="R15" s="19" t="str">
        <f t="shared" si="0"/>
        <v>K2O may be applied, plant response likely</v>
      </c>
    </row>
    <row r="16" spans="1:18" ht="54" customHeight="1" x14ac:dyDescent="0.2">
      <c r="A16" s="25"/>
      <c r="B16" s="17">
        <f t="shared" si="1"/>
        <v>0</v>
      </c>
      <c r="C16" s="11">
        <f t="shared" si="2"/>
        <v>-3.26</v>
      </c>
      <c r="D16" s="11">
        <f t="shared" si="3"/>
        <v>-103.5</v>
      </c>
      <c r="E16" s="11">
        <f t="shared" si="4"/>
        <v>-3.26</v>
      </c>
      <c r="F16" s="11">
        <f t="shared" si="5"/>
        <v>0</v>
      </c>
      <c r="G16" s="11" t="str">
        <f t="shared" si="6"/>
        <v>L-</v>
      </c>
      <c r="H16" s="11">
        <f t="shared" si="7"/>
        <v>3</v>
      </c>
      <c r="I16" s="11">
        <f t="shared" si="8"/>
        <v>130.68</v>
      </c>
      <c r="J16" s="15" t="str">
        <f t="shared" si="9"/>
        <v>P2O5 may be applied, plant response likely</v>
      </c>
      <c r="L16" s="26"/>
      <c r="M16" s="18">
        <f t="shared" si="10"/>
        <v>0</v>
      </c>
      <c r="N16" s="12">
        <f t="shared" si="11"/>
        <v>0</v>
      </c>
      <c r="O16" s="12" t="str">
        <f t="shared" si="12"/>
        <v>L-</v>
      </c>
      <c r="P16" s="12">
        <f t="shared" si="13"/>
        <v>3</v>
      </c>
      <c r="Q16" s="12">
        <f t="shared" si="14"/>
        <v>130.68</v>
      </c>
      <c r="R16" s="20" t="str">
        <f t="shared" si="0"/>
        <v>K2O may be applied, plant response likely</v>
      </c>
    </row>
    <row r="17" spans="1:18" ht="54" customHeight="1" x14ac:dyDescent="0.2">
      <c r="A17" s="24"/>
      <c r="B17" s="16">
        <f t="shared" si="1"/>
        <v>0</v>
      </c>
      <c r="C17" s="4">
        <f t="shared" si="2"/>
        <v>-3.26</v>
      </c>
      <c r="D17" s="4">
        <f t="shared" si="3"/>
        <v>-103.5</v>
      </c>
      <c r="E17" s="4">
        <f t="shared" si="4"/>
        <v>-3.26</v>
      </c>
      <c r="F17" s="4">
        <f t="shared" si="5"/>
        <v>0</v>
      </c>
      <c r="G17" s="4" t="str">
        <f t="shared" si="6"/>
        <v>L-</v>
      </c>
      <c r="H17" s="4">
        <f t="shared" si="7"/>
        <v>3</v>
      </c>
      <c r="I17" s="4">
        <f t="shared" si="8"/>
        <v>130.68</v>
      </c>
      <c r="J17" s="14" t="str">
        <f t="shared" si="9"/>
        <v>P2O5 may be applied, plant response likely</v>
      </c>
      <c r="L17" s="24"/>
      <c r="M17" s="16">
        <f t="shared" si="10"/>
        <v>0</v>
      </c>
      <c r="N17" s="4">
        <f t="shared" si="11"/>
        <v>0</v>
      </c>
      <c r="O17" s="4" t="str">
        <f t="shared" si="12"/>
        <v>L-</v>
      </c>
      <c r="P17" s="4">
        <f t="shared" si="13"/>
        <v>3</v>
      </c>
      <c r="Q17" s="4">
        <f t="shared" si="14"/>
        <v>130.68</v>
      </c>
      <c r="R17" s="19" t="str">
        <f t="shared" si="0"/>
        <v>K2O may be applied, plant response likely</v>
      </c>
    </row>
    <row r="18" spans="1:18" ht="54" customHeight="1" x14ac:dyDescent="0.2">
      <c r="A18" s="25"/>
      <c r="B18" s="17">
        <f t="shared" si="1"/>
        <v>0</v>
      </c>
      <c r="C18" s="11">
        <f t="shared" si="2"/>
        <v>-3.26</v>
      </c>
      <c r="D18" s="11">
        <f t="shared" si="3"/>
        <v>-103.5</v>
      </c>
      <c r="E18" s="11">
        <f t="shared" si="4"/>
        <v>-3.26</v>
      </c>
      <c r="F18" s="11">
        <f t="shared" si="5"/>
        <v>0</v>
      </c>
      <c r="G18" s="11" t="str">
        <f t="shared" si="6"/>
        <v>L-</v>
      </c>
      <c r="H18" s="11">
        <f t="shared" si="7"/>
        <v>3</v>
      </c>
      <c r="I18" s="11">
        <f t="shared" si="8"/>
        <v>130.68</v>
      </c>
      <c r="J18" s="15" t="str">
        <f t="shared" si="9"/>
        <v>P2O5 may be applied, plant response likely</v>
      </c>
      <c r="L18" s="26"/>
      <c r="M18" s="18">
        <f t="shared" si="10"/>
        <v>0</v>
      </c>
      <c r="N18" s="12">
        <f t="shared" si="11"/>
        <v>0</v>
      </c>
      <c r="O18" s="12" t="str">
        <f t="shared" si="12"/>
        <v>L-</v>
      </c>
      <c r="P18" s="12">
        <f t="shared" si="13"/>
        <v>3</v>
      </c>
      <c r="Q18" s="12">
        <f t="shared" si="14"/>
        <v>130.68</v>
      </c>
      <c r="R18" s="20" t="str">
        <f t="shared" si="0"/>
        <v>K2O may be applied, plant response likely</v>
      </c>
    </row>
    <row r="19" spans="1:18" ht="54" customHeight="1" x14ac:dyDescent="0.2">
      <c r="A19" s="24"/>
      <c r="B19" s="16">
        <f t="shared" si="1"/>
        <v>0</v>
      </c>
      <c r="C19" s="4">
        <f t="shared" si="2"/>
        <v>-3.26</v>
      </c>
      <c r="D19" s="4">
        <f t="shared" si="3"/>
        <v>-103.5</v>
      </c>
      <c r="E19" s="4">
        <f t="shared" si="4"/>
        <v>-3.26</v>
      </c>
      <c r="F19" s="4">
        <f t="shared" si="5"/>
        <v>0</v>
      </c>
      <c r="G19" s="4" t="str">
        <f t="shared" si="6"/>
        <v>L-</v>
      </c>
      <c r="H19" s="4">
        <f t="shared" si="7"/>
        <v>3</v>
      </c>
      <c r="I19" s="4">
        <f t="shared" si="8"/>
        <v>130.68</v>
      </c>
      <c r="J19" s="14" t="str">
        <f t="shared" si="9"/>
        <v>P2O5 may be applied, plant response likely</v>
      </c>
      <c r="L19" s="24"/>
      <c r="M19" s="16">
        <f t="shared" si="10"/>
        <v>0</v>
      </c>
      <c r="N19" s="4">
        <f t="shared" si="11"/>
        <v>0</v>
      </c>
      <c r="O19" s="4" t="str">
        <f t="shared" si="12"/>
        <v>L-</v>
      </c>
      <c r="P19" s="4">
        <f t="shared" si="13"/>
        <v>3</v>
      </c>
      <c r="Q19" s="4">
        <f t="shared" si="14"/>
        <v>130.68</v>
      </c>
      <c r="R19" s="19" t="str">
        <f t="shared" si="0"/>
        <v>K2O may be applied, plant response likely</v>
      </c>
    </row>
    <row r="20" spans="1:18" ht="54" customHeight="1" x14ac:dyDescent="0.2">
      <c r="A20" s="25"/>
      <c r="B20" s="17">
        <f t="shared" si="1"/>
        <v>0</v>
      </c>
      <c r="C20" s="11">
        <f t="shared" si="2"/>
        <v>-3.26</v>
      </c>
      <c r="D20" s="11">
        <f t="shared" si="3"/>
        <v>-103.5</v>
      </c>
      <c r="E20" s="11">
        <f t="shared" si="4"/>
        <v>-3.26</v>
      </c>
      <c r="F20" s="11">
        <f t="shared" si="5"/>
        <v>0</v>
      </c>
      <c r="G20" s="11" t="str">
        <f t="shared" si="6"/>
        <v>L-</v>
      </c>
      <c r="H20" s="11">
        <f t="shared" si="7"/>
        <v>3</v>
      </c>
      <c r="I20" s="11">
        <f t="shared" si="8"/>
        <v>130.68</v>
      </c>
      <c r="J20" s="15" t="str">
        <f t="shared" si="9"/>
        <v>P2O5 may be applied, plant response likely</v>
      </c>
      <c r="L20" s="26"/>
      <c r="M20" s="18">
        <f t="shared" si="10"/>
        <v>0</v>
      </c>
      <c r="N20" s="12">
        <f t="shared" si="11"/>
        <v>0</v>
      </c>
      <c r="O20" s="12" t="str">
        <f t="shared" si="12"/>
        <v>L-</v>
      </c>
      <c r="P20" s="12">
        <f t="shared" si="13"/>
        <v>3</v>
      </c>
      <c r="Q20" s="12">
        <f t="shared" si="14"/>
        <v>130.68</v>
      </c>
      <c r="R20" s="20" t="str">
        <f t="shared" si="0"/>
        <v>K2O may be applied, plant response likely</v>
      </c>
    </row>
    <row r="21" spans="1:18" ht="54" customHeight="1" x14ac:dyDescent="0.2">
      <c r="A21" s="24"/>
      <c r="B21" s="16">
        <f t="shared" si="1"/>
        <v>0</v>
      </c>
      <c r="C21" s="4">
        <f t="shared" si="2"/>
        <v>-3.26</v>
      </c>
      <c r="D21" s="4">
        <f t="shared" si="3"/>
        <v>-103.5</v>
      </c>
      <c r="E21" s="4">
        <f t="shared" si="4"/>
        <v>-3.26</v>
      </c>
      <c r="F21" s="4">
        <f t="shared" si="5"/>
        <v>0</v>
      </c>
      <c r="G21" s="4" t="str">
        <f t="shared" si="6"/>
        <v>L-</v>
      </c>
      <c r="H21" s="4">
        <f t="shared" si="7"/>
        <v>3</v>
      </c>
      <c r="I21" s="4">
        <f t="shared" si="8"/>
        <v>130.68</v>
      </c>
      <c r="J21" s="14" t="str">
        <f t="shared" si="9"/>
        <v>P2O5 may be applied, plant response likely</v>
      </c>
      <c r="L21" s="24"/>
      <c r="M21" s="16">
        <f t="shared" si="10"/>
        <v>0</v>
      </c>
      <c r="N21" s="4">
        <f t="shared" si="11"/>
        <v>0</v>
      </c>
      <c r="O21" s="4" t="str">
        <f t="shared" si="12"/>
        <v>L-</v>
      </c>
      <c r="P21" s="4">
        <f t="shared" si="13"/>
        <v>3</v>
      </c>
      <c r="Q21" s="4">
        <f t="shared" si="14"/>
        <v>130.68</v>
      </c>
      <c r="R21" s="19" t="str">
        <f t="shared" si="0"/>
        <v>K2O may be applied, plant response likely</v>
      </c>
    </row>
    <row r="22" spans="1:18" ht="54" customHeight="1" x14ac:dyDescent="0.2">
      <c r="A22" s="25"/>
      <c r="B22" s="17">
        <f t="shared" si="1"/>
        <v>0</v>
      </c>
      <c r="C22" s="11">
        <f t="shared" si="2"/>
        <v>-3.26</v>
      </c>
      <c r="D22" s="11">
        <f t="shared" si="3"/>
        <v>-103.5</v>
      </c>
      <c r="E22" s="11">
        <f t="shared" si="4"/>
        <v>-3.26</v>
      </c>
      <c r="F22" s="11">
        <f t="shared" si="5"/>
        <v>0</v>
      </c>
      <c r="G22" s="11" t="str">
        <f t="shared" si="6"/>
        <v>L-</v>
      </c>
      <c r="H22" s="11">
        <f t="shared" si="7"/>
        <v>3</v>
      </c>
      <c r="I22" s="11">
        <f t="shared" si="8"/>
        <v>130.68</v>
      </c>
      <c r="J22" s="15" t="str">
        <f t="shared" si="9"/>
        <v>P2O5 may be applied, plant response likely</v>
      </c>
      <c r="L22" s="26"/>
      <c r="M22" s="18">
        <f t="shared" si="10"/>
        <v>0</v>
      </c>
      <c r="N22" s="12">
        <f t="shared" si="11"/>
        <v>0</v>
      </c>
      <c r="O22" s="12" t="str">
        <f t="shared" si="12"/>
        <v>L-</v>
      </c>
      <c r="P22" s="12">
        <f t="shared" si="13"/>
        <v>3</v>
      </c>
      <c r="Q22" s="12">
        <f t="shared" si="14"/>
        <v>130.68</v>
      </c>
      <c r="R22" s="20" t="str">
        <f t="shared" si="0"/>
        <v>K2O may be applied, plant response likely</v>
      </c>
    </row>
    <row r="23" spans="1:18" ht="54" customHeight="1" x14ac:dyDescent="0.2">
      <c r="A23" s="24"/>
      <c r="B23" s="16">
        <f t="shared" si="1"/>
        <v>0</v>
      </c>
      <c r="C23" s="4">
        <f t="shared" si="2"/>
        <v>-3.26</v>
      </c>
      <c r="D23" s="4">
        <f t="shared" si="3"/>
        <v>-103.5</v>
      </c>
      <c r="E23" s="4">
        <f t="shared" si="4"/>
        <v>-3.26</v>
      </c>
      <c r="F23" s="4">
        <f t="shared" si="5"/>
        <v>0</v>
      </c>
      <c r="G23" s="4" t="str">
        <f t="shared" si="6"/>
        <v>L-</v>
      </c>
      <c r="H23" s="4">
        <f t="shared" si="7"/>
        <v>3</v>
      </c>
      <c r="I23" s="4">
        <f t="shared" si="8"/>
        <v>130.68</v>
      </c>
      <c r="J23" s="14" t="str">
        <f t="shared" si="9"/>
        <v>P2O5 may be applied, plant response likely</v>
      </c>
      <c r="L23" s="24"/>
      <c r="M23" s="16">
        <f t="shared" si="10"/>
        <v>0</v>
      </c>
      <c r="N23" s="4">
        <f t="shared" si="11"/>
        <v>0</v>
      </c>
      <c r="O23" s="4" t="str">
        <f t="shared" si="12"/>
        <v>L-</v>
      </c>
      <c r="P23" s="4">
        <f t="shared" si="13"/>
        <v>3</v>
      </c>
      <c r="Q23" s="4">
        <f t="shared" si="14"/>
        <v>130.68</v>
      </c>
      <c r="R23" s="19" t="str">
        <f t="shared" si="0"/>
        <v>K2O may be applied, plant response likely</v>
      </c>
    </row>
    <row r="24" spans="1:18" ht="54" customHeight="1" x14ac:dyDescent="0.2">
      <c r="A24" s="25"/>
      <c r="B24" s="17">
        <f t="shared" si="1"/>
        <v>0</v>
      </c>
      <c r="C24" s="11">
        <f t="shared" si="2"/>
        <v>-3.26</v>
      </c>
      <c r="D24" s="11">
        <f t="shared" si="3"/>
        <v>-103.5</v>
      </c>
      <c r="E24" s="11">
        <f t="shared" si="4"/>
        <v>-3.26</v>
      </c>
      <c r="F24" s="11">
        <f t="shared" si="5"/>
        <v>0</v>
      </c>
      <c r="G24" s="11" t="str">
        <f t="shared" si="6"/>
        <v>L-</v>
      </c>
      <c r="H24" s="11">
        <f t="shared" si="7"/>
        <v>3</v>
      </c>
      <c r="I24" s="11">
        <f t="shared" si="8"/>
        <v>130.68</v>
      </c>
      <c r="J24" s="15" t="str">
        <f t="shared" si="9"/>
        <v>P2O5 may be applied, plant response likely</v>
      </c>
      <c r="L24" s="26"/>
      <c r="M24" s="18">
        <f t="shared" si="10"/>
        <v>0</v>
      </c>
      <c r="N24" s="12">
        <f t="shared" si="11"/>
        <v>0</v>
      </c>
      <c r="O24" s="12" t="str">
        <f t="shared" si="12"/>
        <v>L-</v>
      </c>
      <c r="P24" s="12">
        <f t="shared" si="13"/>
        <v>3</v>
      </c>
      <c r="Q24" s="12">
        <f t="shared" si="14"/>
        <v>130.68</v>
      </c>
      <c r="R24" s="20" t="str">
        <f t="shared" si="0"/>
        <v>K2O may be applied, plant response likely</v>
      </c>
    </row>
    <row r="25" spans="1:18" ht="54" customHeight="1" x14ac:dyDescent="0.2">
      <c r="A25" s="24"/>
      <c r="B25" s="16">
        <f t="shared" si="1"/>
        <v>0</v>
      </c>
      <c r="C25" s="4">
        <f t="shared" si="2"/>
        <v>-3.26</v>
      </c>
      <c r="D25" s="4">
        <f t="shared" si="3"/>
        <v>-103.5</v>
      </c>
      <c r="E25" s="4">
        <f t="shared" si="4"/>
        <v>-3.26</v>
      </c>
      <c r="F25" s="4">
        <f t="shared" si="5"/>
        <v>0</v>
      </c>
      <c r="G25" s="4" t="str">
        <f t="shared" si="6"/>
        <v>L-</v>
      </c>
      <c r="H25" s="4">
        <f t="shared" si="7"/>
        <v>3</v>
      </c>
      <c r="I25" s="4">
        <f t="shared" si="8"/>
        <v>130.68</v>
      </c>
      <c r="J25" s="14" t="str">
        <f t="shared" si="9"/>
        <v>P2O5 may be applied, plant response likely</v>
      </c>
      <c r="L25" s="24"/>
      <c r="M25" s="16">
        <f t="shared" si="10"/>
        <v>0</v>
      </c>
      <c r="N25" s="4">
        <f t="shared" si="11"/>
        <v>0</v>
      </c>
      <c r="O25" s="4" t="str">
        <f t="shared" si="12"/>
        <v>L-</v>
      </c>
      <c r="P25" s="4">
        <f t="shared" si="13"/>
        <v>3</v>
      </c>
      <c r="Q25" s="4">
        <f t="shared" si="14"/>
        <v>130.68</v>
      </c>
      <c r="R25" s="19" t="str">
        <f t="shared" si="0"/>
        <v>K2O may be applied, plant response likely</v>
      </c>
    </row>
    <row r="26" spans="1:18" ht="54" customHeight="1" x14ac:dyDescent="0.2">
      <c r="A26" s="25"/>
      <c r="B26" s="17">
        <f t="shared" si="1"/>
        <v>0</v>
      </c>
      <c r="C26" s="11">
        <f t="shared" si="2"/>
        <v>-3.26</v>
      </c>
      <c r="D26" s="11">
        <f t="shared" si="3"/>
        <v>-103.5</v>
      </c>
      <c r="E26" s="11">
        <f t="shared" si="4"/>
        <v>-3.26</v>
      </c>
      <c r="F26" s="11">
        <f t="shared" si="5"/>
        <v>0</v>
      </c>
      <c r="G26" s="11" t="str">
        <f t="shared" si="6"/>
        <v>L-</v>
      </c>
      <c r="H26" s="11">
        <f t="shared" si="7"/>
        <v>3</v>
      </c>
      <c r="I26" s="11">
        <f t="shared" si="8"/>
        <v>130.68</v>
      </c>
      <c r="J26" s="15" t="str">
        <f t="shared" si="9"/>
        <v>P2O5 may be applied, plant response likely</v>
      </c>
      <c r="L26" s="26"/>
      <c r="M26" s="18">
        <f t="shared" si="10"/>
        <v>0</v>
      </c>
      <c r="N26" s="12">
        <f t="shared" si="11"/>
        <v>0</v>
      </c>
      <c r="O26" s="12" t="str">
        <f t="shared" si="12"/>
        <v>L-</v>
      </c>
      <c r="P26" s="12">
        <f t="shared" si="13"/>
        <v>3</v>
      </c>
      <c r="Q26" s="12">
        <f t="shared" si="14"/>
        <v>130.68</v>
      </c>
      <c r="R26" s="20" t="str">
        <f t="shared" si="0"/>
        <v>K2O may be applied, plant response likely</v>
      </c>
    </row>
    <row r="27" spans="1:18" ht="54" customHeight="1" x14ac:dyDescent="0.2">
      <c r="A27" s="24"/>
      <c r="B27" s="16">
        <f t="shared" si="1"/>
        <v>0</v>
      </c>
      <c r="C27" s="4">
        <f t="shared" si="2"/>
        <v>-3.26</v>
      </c>
      <c r="D27" s="4">
        <f t="shared" si="3"/>
        <v>-103.5</v>
      </c>
      <c r="E27" s="4">
        <f t="shared" si="4"/>
        <v>-3.26</v>
      </c>
      <c r="F27" s="4">
        <f t="shared" si="5"/>
        <v>0</v>
      </c>
      <c r="G27" s="4" t="str">
        <f t="shared" si="6"/>
        <v>L-</v>
      </c>
      <c r="H27" s="4">
        <f t="shared" si="7"/>
        <v>3</v>
      </c>
      <c r="I27" s="4">
        <f t="shared" si="8"/>
        <v>130.68</v>
      </c>
      <c r="J27" s="14" t="str">
        <f t="shared" si="9"/>
        <v>P2O5 may be applied, plant response likely</v>
      </c>
      <c r="L27" s="24"/>
      <c r="M27" s="16">
        <f t="shared" si="10"/>
        <v>0</v>
      </c>
      <c r="N27" s="4">
        <f t="shared" si="11"/>
        <v>0</v>
      </c>
      <c r="O27" s="4" t="str">
        <f t="shared" si="12"/>
        <v>L-</v>
      </c>
      <c r="P27" s="4">
        <f t="shared" si="13"/>
        <v>3</v>
      </c>
      <c r="Q27" s="4">
        <f t="shared" si="14"/>
        <v>130.68</v>
      </c>
      <c r="R27" s="19" t="str">
        <f t="shared" si="0"/>
        <v>K2O may be applied, plant response likely</v>
      </c>
    </row>
    <row r="28" spans="1:18" ht="54" customHeight="1" x14ac:dyDescent="0.2">
      <c r="A28" s="25"/>
      <c r="B28" s="17">
        <f t="shared" si="1"/>
        <v>0</v>
      </c>
      <c r="C28" s="11">
        <f t="shared" si="2"/>
        <v>-3.26</v>
      </c>
      <c r="D28" s="11">
        <f t="shared" si="3"/>
        <v>-103.5</v>
      </c>
      <c r="E28" s="11">
        <f t="shared" si="4"/>
        <v>-3.26</v>
      </c>
      <c r="F28" s="11">
        <f t="shared" si="5"/>
        <v>0</v>
      </c>
      <c r="G28" s="11" t="str">
        <f t="shared" si="6"/>
        <v>L-</v>
      </c>
      <c r="H28" s="11">
        <f t="shared" si="7"/>
        <v>3</v>
      </c>
      <c r="I28" s="11">
        <f t="shared" si="8"/>
        <v>130.68</v>
      </c>
      <c r="J28" s="15" t="str">
        <f t="shared" si="9"/>
        <v>P2O5 may be applied, plant response likely</v>
      </c>
      <c r="L28" s="26"/>
      <c r="M28" s="18">
        <f t="shared" si="10"/>
        <v>0</v>
      </c>
      <c r="N28" s="12">
        <f t="shared" si="11"/>
        <v>0</v>
      </c>
      <c r="O28" s="12" t="str">
        <f t="shared" si="12"/>
        <v>L-</v>
      </c>
      <c r="P28" s="12">
        <f t="shared" si="13"/>
        <v>3</v>
      </c>
      <c r="Q28" s="12">
        <f t="shared" si="14"/>
        <v>130.68</v>
      </c>
      <c r="R28" s="20" t="str">
        <f t="shared" si="0"/>
        <v>K2O may be applied, plant response likely</v>
      </c>
    </row>
    <row r="29" spans="1:18" ht="54" customHeight="1" x14ac:dyDescent="0.2">
      <c r="A29" s="24"/>
      <c r="B29" s="16">
        <f t="shared" si="1"/>
        <v>0</v>
      </c>
      <c r="C29" s="4">
        <f t="shared" si="2"/>
        <v>-3.26</v>
      </c>
      <c r="D29" s="4">
        <f t="shared" si="3"/>
        <v>-103.5</v>
      </c>
      <c r="E29" s="4">
        <f t="shared" si="4"/>
        <v>-3.26</v>
      </c>
      <c r="F29" s="4">
        <f t="shared" si="5"/>
        <v>0</v>
      </c>
      <c r="G29" s="4" t="str">
        <f t="shared" si="6"/>
        <v>L-</v>
      </c>
      <c r="H29" s="4">
        <f t="shared" si="7"/>
        <v>3</v>
      </c>
      <c r="I29" s="4">
        <f t="shared" si="8"/>
        <v>130.68</v>
      </c>
      <c r="J29" s="14" t="str">
        <f t="shared" si="9"/>
        <v>P2O5 may be applied, plant response likely</v>
      </c>
      <c r="L29" s="24"/>
      <c r="M29" s="16">
        <f t="shared" si="10"/>
        <v>0</v>
      </c>
      <c r="N29" s="4">
        <f t="shared" si="11"/>
        <v>0</v>
      </c>
      <c r="O29" s="4" t="str">
        <f t="shared" si="12"/>
        <v>L-</v>
      </c>
      <c r="P29" s="4">
        <f t="shared" si="13"/>
        <v>3</v>
      </c>
      <c r="Q29" s="4">
        <f t="shared" si="14"/>
        <v>130.68</v>
      </c>
      <c r="R29" s="19" t="str">
        <f t="shared" si="0"/>
        <v>K2O may be applied, plant response likely</v>
      </c>
    </row>
    <row r="30" spans="1:18" ht="54" customHeight="1" x14ac:dyDescent="0.2">
      <c r="A30" s="25"/>
      <c r="B30" s="17">
        <f t="shared" si="1"/>
        <v>0</v>
      </c>
      <c r="C30" s="11">
        <f t="shared" si="2"/>
        <v>-3.26</v>
      </c>
      <c r="D30" s="11">
        <f t="shared" si="3"/>
        <v>-103.5</v>
      </c>
      <c r="E30" s="11">
        <f t="shared" si="4"/>
        <v>-3.26</v>
      </c>
      <c r="F30" s="11">
        <f t="shared" si="5"/>
        <v>0</v>
      </c>
      <c r="G30" s="11" t="str">
        <f t="shared" si="6"/>
        <v>L-</v>
      </c>
      <c r="H30" s="11">
        <f t="shared" si="7"/>
        <v>3</v>
      </c>
      <c r="I30" s="11">
        <f t="shared" si="8"/>
        <v>130.68</v>
      </c>
      <c r="J30" s="15" t="str">
        <f t="shared" si="9"/>
        <v>P2O5 may be applied, plant response likely</v>
      </c>
      <c r="L30" s="26"/>
      <c r="M30" s="18">
        <f t="shared" si="10"/>
        <v>0</v>
      </c>
      <c r="N30" s="12">
        <f t="shared" si="11"/>
        <v>0</v>
      </c>
      <c r="O30" s="12" t="str">
        <f t="shared" si="12"/>
        <v>L-</v>
      </c>
      <c r="P30" s="12">
        <f t="shared" si="13"/>
        <v>3</v>
      </c>
      <c r="Q30" s="12">
        <f t="shared" si="14"/>
        <v>130.68</v>
      </c>
      <c r="R30" s="20" t="str">
        <f t="shared" si="0"/>
        <v>K2O may be applied, plant response likely</v>
      </c>
    </row>
    <row r="31" spans="1:18" ht="54" customHeight="1" x14ac:dyDescent="0.2">
      <c r="A31" s="24"/>
      <c r="B31" s="16">
        <f t="shared" si="1"/>
        <v>0</v>
      </c>
      <c r="C31" s="4">
        <f t="shared" si="2"/>
        <v>-3.26</v>
      </c>
      <c r="D31" s="4">
        <f t="shared" si="3"/>
        <v>-103.5</v>
      </c>
      <c r="E31" s="4">
        <f t="shared" si="4"/>
        <v>-3.26</v>
      </c>
      <c r="F31" s="4">
        <f t="shared" si="5"/>
        <v>0</v>
      </c>
      <c r="G31" s="4" t="str">
        <f t="shared" si="6"/>
        <v>L-</v>
      </c>
      <c r="H31" s="4">
        <f t="shared" si="7"/>
        <v>3</v>
      </c>
      <c r="I31" s="4">
        <f t="shared" si="8"/>
        <v>130.68</v>
      </c>
      <c r="J31" s="14" t="str">
        <f t="shared" si="9"/>
        <v>P2O5 may be applied, plant response likely</v>
      </c>
      <c r="L31" s="24"/>
      <c r="M31" s="16">
        <f t="shared" si="10"/>
        <v>0</v>
      </c>
      <c r="N31" s="4">
        <f t="shared" si="11"/>
        <v>0</v>
      </c>
      <c r="O31" s="4" t="str">
        <f t="shared" si="12"/>
        <v>L-</v>
      </c>
      <c r="P31" s="4">
        <f t="shared" si="13"/>
        <v>3</v>
      </c>
      <c r="Q31" s="4">
        <f t="shared" si="14"/>
        <v>130.68</v>
      </c>
      <c r="R31" s="19" t="str">
        <f t="shared" si="0"/>
        <v>K2O may be applied, plant response likely</v>
      </c>
    </row>
    <row r="32" spans="1:18" ht="54" customHeight="1" x14ac:dyDescent="0.2">
      <c r="A32" s="25"/>
      <c r="B32" s="17">
        <f t="shared" si="1"/>
        <v>0</v>
      </c>
      <c r="C32" s="11">
        <f t="shared" si="2"/>
        <v>-3.26</v>
      </c>
      <c r="D32" s="11">
        <f t="shared" si="3"/>
        <v>-103.5</v>
      </c>
      <c r="E32" s="11">
        <f t="shared" si="4"/>
        <v>-3.26</v>
      </c>
      <c r="F32" s="11">
        <f t="shared" si="5"/>
        <v>0</v>
      </c>
      <c r="G32" s="11" t="str">
        <f t="shared" si="6"/>
        <v>L-</v>
      </c>
      <c r="H32" s="11">
        <f t="shared" si="7"/>
        <v>3</v>
      </c>
      <c r="I32" s="11">
        <f t="shared" si="8"/>
        <v>130.68</v>
      </c>
      <c r="J32" s="15" t="str">
        <f t="shared" si="9"/>
        <v>P2O5 may be applied, plant response likely</v>
      </c>
      <c r="L32" s="26"/>
      <c r="M32" s="18">
        <f t="shared" si="10"/>
        <v>0</v>
      </c>
      <c r="N32" s="12">
        <f t="shared" si="11"/>
        <v>0</v>
      </c>
      <c r="O32" s="12" t="str">
        <f t="shared" si="12"/>
        <v>L-</v>
      </c>
      <c r="P32" s="12">
        <f t="shared" si="13"/>
        <v>3</v>
      </c>
      <c r="Q32" s="12">
        <f t="shared" si="14"/>
        <v>130.68</v>
      </c>
      <c r="R32" s="20" t="str">
        <f t="shared" si="0"/>
        <v>K2O may be applied, plant response likely</v>
      </c>
    </row>
    <row r="33" spans="1:18" ht="54" customHeight="1" x14ac:dyDescent="0.2">
      <c r="A33" s="24"/>
      <c r="B33" s="16">
        <f t="shared" si="1"/>
        <v>0</v>
      </c>
      <c r="C33" s="4">
        <f t="shared" si="2"/>
        <v>-3.26</v>
      </c>
      <c r="D33" s="4">
        <f t="shared" si="3"/>
        <v>-103.5</v>
      </c>
      <c r="E33" s="4">
        <f t="shared" si="4"/>
        <v>-3.26</v>
      </c>
      <c r="F33" s="4">
        <f t="shared" si="5"/>
        <v>0</v>
      </c>
      <c r="G33" s="4" t="str">
        <f t="shared" si="6"/>
        <v>L-</v>
      </c>
      <c r="H33" s="4">
        <f t="shared" si="7"/>
        <v>3</v>
      </c>
      <c r="I33" s="4">
        <f t="shared" si="8"/>
        <v>130.68</v>
      </c>
      <c r="J33" s="14" t="str">
        <f t="shared" si="9"/>
        <v>P2O5 may be applied, plant response likely</v>
      </c>
      <c r="L33" s="24"/>
      <c r="M33" s="16">
        <f t="shared" si="10"/>
        <v>0</v>
      </c>
      <c r="N33" s="4">
        <f t="shared" si="11"/>
        <v>0</v>
      </c>
      <c r="O33" s="4" t="str">
        <f t="shared" si="12"/>
        <v>L-</v>
      </c>
      <c r="P33" s="4">
        <f t="shared" si="13"/>
        <v>3</v>
      </c>
      <c r="Q33" s="4">
        <f t="shared" si="14"/>
        <v>130.68</v>
      </c>
      <c r="R33" s="19" t="str">
        <f t="shared" si="0"/>
        <v>K2O may be applied, plant response likely</v>
      </c>
    </row>
    <row r="34" spans="1:18" ht="54" customHeight="1" x14ac:dyDescent="0.2">
      <c r="A34" s="25"/>
      <c r="B34" s="17">
        <f t="shared" si="1"/>
        <v>0</v>
      </c>
      <c r="C34" s="11">
        <f t="shared" si="2"/>
        <v>-3.26</v>
      </c>
      <c r="D34" s="11">
        <f t="shared" si="3"/>
        <v>-103.5</v>
      </c>
      <c r="E34" s="11">
        <f t="shared" si="4"/>
        <v>-3.26</v>
      </c>
      <c r="F34" s="11">
        <f t="shared" si="5"/>
        <v>0</v>
      </c>
      <c r="G34" s="11" t="str">
        <f t="shared" si="6"/>
        <v>L-</v>
      </c>
      <c r="H34" s="11">
        <f t="shared" si="7"/>
        <v>3</v>
      </c>
      <c r="I34" s="11">
        <f t="shared" si="8"/>
        <v>130.68</v>
      </c>
      <c r="J34" s="15" t="str">
        <f t="shared" si="9"/>
        <v>P2O5 may be applied, plant response likely</v>
      </c>
      <c r="L34" s="26"/>
      <c r="M34" s="18">
        <f t="shared" si="10"/>
        <v>0</v>
      </c>
      <c r="N34" s="12">
        <f t="shared" si="11"/>
        <v>0</v>
      </c>
      <c r="O34" s="12" t="str">
        <f t="shared" si="12"/>
        <v>L-</v>
      </c>
      <c r="P34" s="12">
        <f t="shared" si="13"/>
        <v>3</v>
      </c>
      <c r="Q34" s="12">
        <f t="shared" si="14"/>
        <v>130.68</v>
      </c>
      <c r="R34" s="20" t="str">
        <f t="shared" si="0"/>
        <v>K2O may be applied, plant response likely</v>
      </c>
    </row>
    <row r="35" spans="1:18" ht="54" customHeight="1" x14ac:dyDescent="0.2">
      <c r="A35" s="24"/>
      <c r="B35" s="16">
        <f t="shared" si="1"/>
        <v>0</v>
      </c>
      <c r="C35" s="4">
        <f t="shared" si="2"/>
        <v>-3.26</v>
      </c>
      <c r="D35" s="4">
        <f t="shared" si="3"/>
        <v>-103.5</v>
      </c>
      <c r="E35" s="4">
        <f t="shared" si="4"/>
        <v>-3.26</v>
      </c>
      <c r="F35" s="4">
        <f t="shared" si="5"/>
        <v>0</v>
      </c>
      <c r="G35" s="4" t="str">
        <f t="shared" si="6"/>
        <v>L-</v>
      </c>
      <c r="H35" s="4">
        <f t="shared" si="7"/>
        <v>3</v>
      </c>
      <c r="I35" s="4">
        <f t="shared" si="8"/>
        <v>130.68</v>
      </c>
      <c r="J35" s="14" t="str">
        <f t="shared" si="9"/>
        <v>P2O5 may be applied, plant response likely</v>
      </c>
      <c r="L35" s="24"/>
      <c r="M35" s="16">
        <f t="shared" si="10"/>
        <v>0</v>
      </c>
      <c r="N35" s="4">
        <f t="shared" si="11"/>
        <v>0</v>
      </c>
      <c r="O35" s="4" t="str">
        <f t="shared" si="12"/>
        <v>L-</v>
      </c>
      <c r="P35" s="4">
        <f t="shared" si="13"/>
        <v>3</v>
      </c>
      <c r="Q35" s="4">
        <f t="shared" si="14"/>
        <v>130.68</v>
      </c>
      <c r="R35" s="19" t="str">
        <f t="shared" si="0"/>
        <v>K2O may be applied, plant response likely</v>
      </c>
    </row>
    <row r="36" spans="1:18" ht="54" customHeight="1" x14ac:dyDescent="0.2">
      <c r="A36" s="25"/>
      <c r="B36" s="17">
        <f t="shared" si="1"/>
        <v>0</v>
      </c>
      <c r="C36" s="11">
        <f t="shared" si="2"/>
        <v>-3.26</v>
      </c>
      <c r="D36" s="11">
        <f t="shared" si="3"/>
        <v>-103.5</v>
      </c>
      <c r="E36" s="11">
        <f t="shared" si="4"/>
        <v>-3.26</v>
      </c>
      <c r="F36" s="11">
        <f t="shared" si="5"/>
        <v>0</v>
      </c>
      <c r="G36" s="11" t="str">
        <f t="shared" si="6"/>
        <v>L-</v>
      </c>
      <c r="H36" s="11">
        <f t="shared" si="7"/>
        <v>3</v>
      </c>
      <c r="I36" s="11">
        <f t="shared" si="8"/>
        <v>130.68</v>
      </c>
      <c r="J36" s="15" t="str">
        <f t="shared" si="9"/>
        <v>P2O5 may be applied, plant response likely</v>
      </c>
      <c r="L36" s="26"/>
      <c r="M36" s="18">
        <f t="shared" si="10"/>
        <v>0</v>
      </c>
      <c r="N36" s="12">
        <f t="shared" si="11"/>
        <v>0</v>
      </c>
      <c r="O36" s="12" t="str">
        <f t="shared" si="12"/>
        <v>L-</v>
      </c>
      <c r="P36" s="12">
        <f t="shared" si="13"/>
        <v>3</v>
      </c>
      <c r="Q36" s="12">
        <f t="shared" si="14"/>
        <v>130.68</v>
      </c>
      <c r="R36" s="20" t="str">
        <f t="shared" si="0"/>
        <v>K2O may be applied, plant response likely</v>
      </c>
    </row>
    <row r="37" spans="1:18" ht="54" customHeight="1" x14ac:dyDescent="0.2">
      <c r="A37" s="24"/>
      <c r="B37" s="16">
        <f t="shared" si="1"/>
        <v>0</v>
      </c>
      <c r="C37" s="4">
        <f t="shared" si="2"/>
        <v>-3.26</v>
      </c>
      <c r="D37" s="4">
        <f t="shared" si="3"/>
        <v>-103.5</v>
      </c>
      <c r="E37" s="4">
        <f t="shared" si="4"/>
        <v>-3.26</v>
      </c>
      <c r="F37" s="4">
        <f t="shared" si="5"/>
        <v>0</v>
      </c>
      <c r="G37" s="4" t="str">
        <f t="shared" si="6"/>
        <v>L-</v>
      </c>
      <c r="H37" s="4">
        <f t="shared" si="7"/>
        <v>3</v>
      </c>
      <c r="I37" s="4">
        <f t="shared" si="8"/>
        <v>130.68</v>
      </c>
      <c r="J37" s="14" t="str">
        <f t="shared" si="9"/>
        <v>P2O5 may be applied, plant response likely</v>
      </c>
      <c r="L37" s="24"/>
      <c r="M37" s="16">
        <f t="shared" si="10"/>
        <v>0</v>
      </c>
      <c r="N37" s="4">
        <f t="shared" si="11"/>
        <v>0</v>
      </c>
      <c r="O37" s="4" t="str">
        <f t="shared" si="12"/>
        <v>L-</v>
      </c>
      <c r="P37" s="4">
        <f t="shared" si="13"/>
        <v>3</v>
      </c>
      <c r="Q37" s="4">
        <f t="shared" si="14"/>
        <v>130.68</v>
      </c>
      <c r="R37" s="19" t="str">
        <f t="shared" si="0"/>
        <v>K2O may be applied, plant response likely</v>
      </c>
    </row>
    <row r="38" spans="1:18" ht="54" customHeight="1" x14ac:dyDescent="0.2">
      <c r="A38" s="25"/>
      <c r="B38" s="17">
        <f t="shared" si="1"/>
        <v>0</v>
      </c>
      <c r="C38" s="11">
        <f t="shared" si="2"/>
        <v>-3.26</v>
      </c>
      <c r="D38" s="11">
        <f t="shared" si="3"/>
        <v>-103.5</v>
      </c>
      <c r="E38" s="11">
        <f t="shared" si="4"/>
        <v>-3.26</v>
      </c>
      <c r="F38" s="11">
        <f t="shared" si="5"/>
        <v>0</v>
      </c>
      <c r="G38" s="11" t="str">
        <f t="shared" si="6"/>
        <v>L-</v>
      </c>
      <c r="H38" s="11">
        <f t="shared" si="7"/>
        <v>3</v>
      </c>
      <c r="I38" s="11">
        <f t="shared" si="8"/>
        <v>130.68</v>
      </c>
      <c r="J38" s="15" t="str">
        <f t="shared" si="9"/>
        <v>P2O5 may be applied, plant response likely</v>
      </c>
      <c r="L38" s="26"/>
      <c r="M38" s="18">
        <f t="shared" si="10"/>
        <v>0</v>
      </c>
      <c r="N38" s="12">
        <f t="shared" si="11"/>
        <v>0</v>
      </c>
      <c r="O38" s="12" t="str">
        <f t="shared" si="12"/>
        <v>L-</v>
      </c>
      <c r="P38" s="12">
        <f t="shared" si="13"/>
        <v>3</v>
      </c>
      <c r="Q38" s="12">
        <f t="shared" si="14"/>
        <v>130.68</v>
      </c>
      <c r="R38" s="20" t="str">
        <f t="shared" si="0"/>
        <v>K2O may be applied, plant response likely</v>
      </c>
    </row>
    <row r="39" spans="1:18" ht="54" customHeight="1" x14ac:dyDescent="0.2">
      <c r="A39" s="24"/>
      <c r="B39" s="16">
        <f t="shared" si="1"/>
        <v>0</v>
      </c>
      <c r="C39" s="4">
        <f t="shared" si="2"/>
        <v>-3.26</v>
      </c>
      <c r="D39" s="4">
        <f t="shared" si="3"/>
        <v>-103.5</v>
      </c>
      <c r="E39" s="4">
        <f t="shared" si="4"/>
        <v>-3.26</v>
      </c>
      <c r="F39" s="4">
        <f t="shared" si="5"/>
        <v>0</v>
      </c>
      <c r="G39" s="4" t="str">
        <f t="shared" si="6"/>
        <v>L-</v>
      </c>
      <c r="H39" s="4">
        <f t="shared" si="7"/>
        <v>3</v>
      </c>
      <c r="I39" s="4">
        <f t="shared" si="8"/>
        <v>130.68</v>
      </c>
      <c r="J39" s="14" t="str">
        <f t="shared" si="9"/>
        <v>P2O5 may be applied, plant response likely</v>
      </c>
      <c r="L39" s="24"/>
      <c r="M39" s="16">
        <f t="shared" si="10"/>
        <v>0</v>
      </c>
      <c r="N39" s="4">
        <f t="shared" si="11"/>
        <v>0</v>
      </c>
      <c r="O39" s="4" t="str">
        <f t="shared" si="12"/>
        <v>L-</v>
      </c>
      <c r="P39" s="4">
        <f t="shared" si="13"/>
        <v>3</v>
      </c>
      <c r="Q39" s="4">
        <f t="shared" si="14"/>
        <v>130.68</v>
      </c>
      <c r="R39" s="19" t="str">
        <f t="shared" ref="R39:R56" si="15">VLOOKUP(N39,$A$122:$B$127,2)</f>
        <v>K2O may be applied, plant response likely</v>
      </c>
    </row>
    <row r="40" spans="1:18" ht="54" customHeight="1" x14ac:dyDescent="0.2">
      <c r="A40" s="25"/>
      <c r="B40" s="17">
        <f t="shared" si="1"/>
        <v>0</v>
      </c>
      <c r="C40" s="11">
        <f t="shared" si="2"/>
        <v>-3.26</v>
      </c>
      <c r="D40" s="11">
        <f t="shared" si="3"/>
        <v>-103.5</v>
      </c>
      <c r="E40" s="11">
        <f t="shared" si="4"/>
        <v>-3.26</v>
      </c>
      <c r="F40" s="11">
        <f t="shared" si="5"/>
        <v>0</v>
      </c>
      <c r="G40" s="11" t="str">
        <f t="shared" si="6"/>
        <v>L-</v>
      </c>
      <c r="H40" s="11">
        <f t="shared" si="7"/>
        <v>3</v>
      </c>
      <c r="I40" s="11">
        <f t="shared" si="8"/>
        <v>130.68</v>
      </c>
      <c r="J40" s="15" t="str">
        <f t="shared" si="9"/>
        <v>P2O5 may be applied, plant response likely</v>
      </c>
      <c r="L40" s="26"/>
      <c r="M40" s="18">
        <f t="shared" si="10"/>
        <v>0</v>
      </c>
      <c r="N40" s="12">
        <f t="shared" si="11"/>
        <v>0</v>
      </c>
      <c r="O40" s="12" t="str">
        <f t="shared" si="12"/>
        <v>L-</v>
      </c>
      <c r="P40" s="12">
        <f t="shared" si="13"/>
        <v>3</v>
      </c>
      <c r="Q40" s="12">
        <f t="shared" si="14"/>
        <v>130.68</v>
      </c>
      <c r="R40" s="20" t="str">
        <f t="shared" si="15"/>
        <v>K2O may be applied, plant response likely</v>
      </c>
    </row>
    <row r="41" spans="1:18" ht="54" customHeight="1" x14ac:dyDescent="0.2">
      <c r="A41" s="24"/>
      <c r="B41" s="16">
        <f t="shared" si="1"/>
        <v>0</v>
      </c>
      <c r="C41" s="4">
        <f t="shared" si="2"/>
        <v>-3.26</v>
      </c>
      <c r="D41" s="4">
        <f t="shared" si="3"/>
        <v>-103.5</v>
      </c>
      <c r="E41" s="4">
        <f t="shared" si="4"/>
        <v>-3.26</v>
      </c>
      <c r="F41" s="4">
        <f t="shared" si="5"/>
        <v>0</v>
      </c>
      <c r="G41" s="4" t="str">
        <f t="shared" si="6"/>
        <v>L-</v>
      </c>
      <c r="H41" s="4">
        <f t="shared" si="7"/>
        <v>3</v>
      </c>
      <c r="I41" s="4">
        <f t="shared" si="8"/>
        <v>130.68</v>
      </c>
      <c r="J41" s="14" t="str">
        <f t="shared" si="9"/>
        <v>P2O5 may be applied, plant response likely</v>
      </c>
      <c r="L41" s="24"/>
      <c r="M41" s="16">
        <f t="shared" si="10"/>
        <v>0</v>
      </c>
      <c r="N41" s="4">
        <f t="shared" si="11"/>
        <v>0</v>
      </c>
      <c r="O41" s="4" t="str">
        <f t="shared" si="12"/>
        <v>L-</v>
      </c>
      <c r="P41" s="4">
        <f t="shared" si="13"/>
        <v>3</v>
      </c>
      <c r="Q41" s="4">
        <f t="shared" si="14"/>
        <v>130.68</v>
      </c>
      <c r="R41" s="19" t="str">
        <f t="shared" si="15"/>
        <v>K2O may be applied, plant response likely</v>
      </c>
    </row>
    <row r="42" spans="1:18" ht="54" customHeight="1" x14ac:dyDescent="0.2">
      <c r="A42" s="25"/>
      <c r="B42" s="17">
        <f t="shared" si="1"/>
        <v>0</v>
      </c>
      <c r="C42" s="11">
        <f t="shared" si="2"/>
        <v>-3.26</v>
      </c>
      <c r="D42" s="11">
        <f t="shared" si="3"/>
        <v>-103.5</v>
      </c>
      <c r="E42" s="11">
        <f t="shared" si="4"/>
        <v>-3.26</v>
      </c>
      <c r="F42" s="11">
        <f t="shared" si="5"/>
        <v>0</v>
      </c>
      <c r="G42" s="11" t="str">
        <f t="shared" si="6"/>
        <v>L-</v>
      </c>
      <c r="H42" s="11">
        <f t="shared" si="7"/>
        <v>3</v>
      </c>
      <c r="I42" s="11">
        <f t="shared" si="8"/>
        <v>130.68</v>
      </c>
      <c r="J42" s="15" t="str">
        <f t="shared" si="9"/>
        <v>P2O5 may be applied, plant response likely</v>
      </c>
      <c r="L42" s="26"/>
      <c r="M42" s="18">
        <f t="shared" si="10"/>
        <v>0</v>
      </c>
      <c r="N42" s="12">
        <f t="shared" si="11"/>
        <v>0</v>
      </c>
      <c r="O42" s="12" t="str">
        <f t="shared" si="12"/>
        <v>L-</v>
      </c>
      <c r="P42" s="12">
        <f t="shared" si="13"/>
        <v>3</v>
      </c>
      <c r="Q42" s="12">
        <f t="shared" si="14"/>
        <v>130.68</v>
      </c>
      <c r="R42" s="20" t="str">
        <f t="shared" si="15"/>
        <v>K2O may be applied, plant response likely</v>
      </c>
    </row>
    <row r="43" spans="1:18" ht="54" customHeight="1" x14ac:dyDescent="0.2">
      <c r="A43" s="24"/>
      <c r="B43" s="16">
        <f t="shared" si="1"/>
        <v>0</v>
      </c>
      <c r="C43" s="4">
        <f t="shared" si="2"/>
        <v>-3.26</v>
      </c>
      <c r="D43" s="4">
        <f t="shared" si="3"/>
        <v>-103.5</v>
      </c>
      <c r="E43" s="4">
        <f t="shared" si="4"/>
        <v>-3.26</v>
      </c>
      <c r="F43" s="4">
        <f t="shared" si="5"/>
        <v>0</v>
      </c>
      <c r="G43" s="4" t="str">
        <f t="shared" si="6"/>
        <v>L-</v>
      </c>
      <c r="H43" s="4">
        <f t="shared" si="7"/>
        <v>3</v>
      </c>
      <c r="I43" s="4">
        <f t="shared" si="8"/>
        <v>130.68</v>
      </c>
      <c r="J43" s="14" t="str">
        <f t="shared" si="9"/>
        <v>P2O5 may be applied, plant response likely</v>
      </c>
      <c r="L43" s="24"/>
      <c r="M43" s="16">
        <f t="shared" si="10"/>
        <v>0</v>
      </c>
      <c r="N43" s="4">
        <f t="shared" si="11"/>
        <v>0</v>
      </c>
      <c r="O43" s="4" t="str">
        <f t="shared" si="12"/>
        <v>L-</v>
      </c>
      <c r="P43" s="4">
        <f t="shared" si="13"/>
        <v>3</v>
      </c>
      <c r="Q43" s="4">
        <f t="shared" si="14"/>
        <v>130.68</v>
      </c>
      <c r="R43" s="19" t="str">
        <f t="shared" si="15"/>
        <v>K2O may be applied, plant response likely</v>
      </c>
    </row>
    <row r="44" spans="1:18" ht="54" customHeight="1" x14ac:dyDescent="0.2">
      <c r="A44" s="25"/>
      <c r="B44" s="17">
        <f t="shared" si="1"/>
        <v>0</v>
      </c>
      <c r="C44" s="11">
        <f t="shared" si="2"/>
        <v>-3.26</v>
      </c>
      <c r="D44" s="11">
        <f t="shared" si="3"/>
        <v>-103.5</v>
      </c>
      <c r="E44" s="11">
        <f t="shared" si="4"/>
        <v>-3.26</v>
      </c>
      <c r="F44" s="11">
        <f t="shared" si="5"/>
        <v>0</v>
      </c>
      <c r="G44" s="11" t="str">
        <f t="shared" si="6"/>
        <v>L-</v>
      </c>
      <c r="H44" s="11">
        <f t="shared" si="7"/>
        <v>3</v>
      </c>
      <c r="I44" s="11">
        <f t="shared" si="8"/>
        <v>130.68</v>
      </c>
      <c r="J44" s="15" t="str">
        <f t="shared" si="9"/>
        <v>P2O5 may be applied, plant response likely</v>
      </c>
      <c r="L44" s="26"/>
      <c r="M44" s="18">
        <f t="shared" si="10"/>
        <v>0</v>
      </c>
      <c r="N44" s="12">
        <f t="shared" si="11"/>
        <v>0</v>
      </c>
      <c r="O44" s="12" t="str">
        <f t="shared" si="12"/>
        <v>L-</v>
      </c>
      <c r="P44" s="12">
        <f t="shared" si="13"/>
        <v>3</v>
      </c>
      <c r="Q44" s="12">
        <f t="shared" si="14"/>
        <v>130.68</v>
      </c>
      <c r="R44" s="20" t="str">
        <f t="shared" si="15"/>
        <v>K2O may be applied, plant response likely</v>
      </c>
    </row>
    <row r="45" spans="1:18" ht="54" customHeight="1" x14ac:dyDescent="0.2">
      <c r="A45" s="24"/>
      <c r="B45" s="16">
        <f t="shared" si="1"/>
        <v>0</v>
      </c>
      <c r="C45" s="4">
        <f t="shared" si="2"/>
        <v>-3.26</v>
      </c>
      <c r="D45" s="4">
        <f t="shared" si="3"/>
        <v>-103.5</v>
      </c>
      <c r="E45" s="4">
        <f t="shared" si="4"/>
        <v>-3.26</v>
      </c>
      <c r="F45" s="4">
        <f t="shared" si="5"/>
        <v>0</v>
      </c>
      <c r="G45" s="4" t="str">
        <f t="shared" si="6"/>
        <v>L-</v>
      </c>
      <c r="H45" s="4">
        <f t="shared" si="7"/>
        <v>3</v>
      </c>
      <c r="I45" s="4">
        <f t="shared" si="8"/>
        <v>130.68</v>
      </c>
      <c r="J45" s="14" t="str">
        <f t="shared" si="9"/>
        <v>P2O5 may be applied, plant response likely</v>
      </c>
      <c r="L45" s="24"/>
      <c r="M45" s="16">
        <f t="shared" si="10"/>
        <v>0</v>
      </c>
      <c r="N45" s="4">
        <f t="shared" si="11"/>
        <v>0</v>
      </c>
      <c r="O45" s="4" t="str">
        <f t="shared" si="12"/>
        <v>L-</v>
      </c>
      <c r="P45" s="4">
        <f t="shared" si="13"/>
        <v>3</v>
      </c>
      <c r="Q45" s="4">
        <f t="shared" si="14"/>
        <v>130.68</v>
      </c>
      <c r="R45" s="19" t="str">
        <f t="shared" si="15"/>
        <v>K2O may be applied, plant response likely</v>
      </c>
    </row>
    <row r="46" spans="1:18" ht="54" customHeight="1" x14ac:dyDescent="0.2">
      <c r="A46" s="25"/>
      <c r="B46" s="17">
        <f t="shared" si="1"/>
        <v>0</v>
      </c>
      <c r="C46" s="11">
        <f t="shared" si="2"/>
        <v>-3.26</v>
      </c>
      <c r="D46" s="11">
        <f t="shared" si="3"/>
        <v>-103.5</v>
      </c>
      <c r="E46" s="11">
        <f t="shared" si="4"/>
        <v>-3.26</v>
      </c>
      <c r="F46" s="11">
        <f t="shared" si="5"/>
        <v>0</v>
      </c>
      <c r="G46" s="11" t="str">
        <f t="shared" si="6"/>
        <v>L-</v>
      </c>
      <c r="H46" s="11">
        <f t="shared" si="7"/>
        <v>3</v>
      </c>
      <c r="I46" s="11">
        <f t="shared" si="8"/>
        <v>130.68</v>
      </c>
      <c r="J46" s="15" t="str">
        <f t="shared" si="9"/>
        <v>P2O5 may be applied, plant response likely</v>
      </c>
      <c r="L46" s="26"/>
      <c r="M46" s="18">
        <f t="shared" si="10"/>
        <v>0</v>
      </c>
      <c r="N46" s="12">
        <f t="shared" si="11"/>
        <v>0</v>
      </c>
      <c r="O46" s="12" t="str">
        <f t="shared" si="12"/>
        <v>L-</v>
      </c>
      <c r="P46" s="12">
        <f t="shared" si="13"/>
        <v>3</v>
      </c>
      <c r="Q46" s="12">
        <f t="shared" si="14"/>
        <v>130.68</v>
      </c>
      <c r="R46" s="20" t="str">
        <f t="shared" si="15"/>
        <v>K2O may be applied, plant response likely</v>
      </c>
    </row>
    <row r="47" spans="1:18" ht="54" customHeight="1" x14ac:dyDescent="0.2">
      <c r="A47" s="24"/>
      <c r="B47" s="16">
        <f t="shared" si="1"/>
        <v>0</v>
      </c>
      <c r="C47" s="4">
        <f t="shared" si="2"/>
        <v>-3.26</v>
      </c>
      <c r="D47" s="4">
        <f t="shared" si="3"/>
        <v>-103.5</v>
      </c>
      <c r="E47" s="4">
        <f t="shared" si="4"/>
        <v>-3.26</v>
      </c>
      <c r="F47" s="4">
        <f t="shared" si="5"/>
        <v>0</v>
      </c>
      <c r="G47" s="4" t="str">
        <f t="shared" si="6"/>
        <v>L-</v>
      </c>
      <c r="H47" s="4">
        <f t="shared" si="7"/>
        <v>3</v>
      </c>
      <c r="I47" s="4">
        <f t="shared" si="8"/>
        <v>130.68</v>
      </c>
      <c r="J47" s="14" t="str">
        <f t="shared" si="9"/>
        <v>P2O5 may be applied, plant response likely</v>
      </c>
      <c r="L47" s="24"/>
      <c r="M47" s="16">
        <f t="shared" si="10"/>
        <v>0</v>
      </c>
      <c r="N47" s="4">
        <f t="shared" si="11"/>
        <v>0</v>
      </c>
      <c r="O47" s="4" t="str">
        <f t="shared" si="12"/>
        <v>L-</v>
      </c>
      <c r="P47" s="4">
        <f t="shared" si="13"/>
        <v>3</v>
      </c>
      <c r="Q47" s="4">
        <f t="shared" si="14"/>
        <v>130.68</v>
      </c>
      <c r="R47" s="19" t="str">
        <f t="shared" si="15"/>
        <v>K2O may be applied, plant response likely</v>
      </c>
    </row>
    <row r="48" spans="1:18" ht="54" customHeight="1" x14ac:dyDescent="0.2">
      <c r="A48" s="25"/>
      <c r="B48" s="17">
        <f t="shared" si="1"/>
        <v>0</v>
      </c>
      <c r="C48" s="11">
        <f t="shared" si="2"/>
        <v>-3.26</v>
      </c>
      <c r="D48" s="11">
        <f t="shared" si="3"/>
        <v>-103.5</v>
      </c>
      <c r="E48" s="11">
        <f t="shared" si="4"/>
        <v>-3.26</v>
      </c>
      <c r="F48" s="11">
        <f t="shared" si="5"/>
        <v>0</v>
      </c>
      <c r="G48" s="11" t="str">
        <f t="shared" si="6"/>
        <v>L-</v>
      </c>
      <c r="H48" s="11">
        <f t="shared" si="7"/>
        <v>3</v>
      </c>
      <c r="I48" s="11">
        <f t="shared" si="8"/>
        <v>130.68</v>
      </c>
      <c r="J48" s="15" t="str">
        <f t="shared" si="9"/>
        <v>P2O5 may be applied, plant response likely</v>
      </c>
      <c r="L48" s="26"/>
      <c r="M48" s="18">
        <f t="shared" si="10"/>
        <v>0</v>
      </c>
      <c r="N48" s="12">
        <f t="shared" si="11"/>
        <v>0</v>
      </c>
      <c r="O48" s="12" t="str">
        <f t="shared" si="12"/>
        <v>L-</v>
      </c>
      <c r="P48" s="12">
        <f t="shared" si="13"/>
        <v>3</v>
      </c>
      <c r="Q48" s="12">
        <f t="shared" si="14"/>
        <v>130.68</v>
      </c>
      <c r="R48" s="20" t="str">
        <f t="shared" si="15"/>
        <v>K2O may be applied, plant response likely</v>
      </c>
    </row>
    <row r="49" spans="1:18" ht="54" customHeight="1" x14ac:dyDescent="0.2">
      <c r="A49" s="24"/>
      <c r="B49" s="16">
        <f t="shared" si="1"/>
        <v>0</v>
      </c>
      <c r="C49" s="4">
        <f t="shared" si="2"/>
        <v>-3.26</v>
      </c>
      <c r="D49" s="4">
        <f t="shared" si="3"/>
        <v>-103.5</v>
      </c>
      <c r="E49" s="4">
        <f t="shared" si="4"/>
        <v>-3.26</v>
      </c>
      <c r="F49" s="4">
        <f t="shared" si="5"/>
        <v>0</v>
      </c>
      <c r="G49" s="4" t="str">
        <f t="shared" si="6"/>
        <v>L-</v>
      </c>
      <c r="H49" s="4">
        <f t="shared" si="7"/>
        <v>3</v>
      </c>
      <c r="I49" s="4">
        <f t="shared" si="8"/>
        <v>130.68</v>
      </c>
      <c r="J49" s="14" t="str">
        <f t="shared" si="9"/>
        <v>P2O5 may be applied, plant response likely</v>
      </c>
      <c r="L49" s="24"/>
      <c r="M49" s="16">
        <f t="shared" si="10"/>
        <v>0</v>
      </c>
      <c r="N49" s="4">
        <f t="shared" si="11"/>
        <v>0</v>
      </c>
      <c r="O49" s="4" t="str">
        <f t="shared" si="12"/>
        <v>L-</v>
      </c>
      <c r="P49" s="4">
        <f t="shared" si="13"/>
        <v>3</v>
      </c>
      <c r="Q49" s="4">
        <f t="shared" si="14"/>
        <v>130.68</v>
      </c>
      <c r="R49" s="19" t="str">
        <f t="shared" si="15"/>
        <v>K2O may be applied, plant response likely</v>
      </c>
    </row>
    <row r="50" spans="1:18" ht="54" customHeight="1" x14ac:dyDescent="0.2">
      <c r="A50" s="25"/>
      <c r="B50" s="17">
        <f t="shared" si="1"/>
        <v>0</v>
      </c>
      <c r="C50" s="11">
        <f t="shared" si="2"/>
        <v>-3.26</v>
      </c>
      <c r="D50" s="11">
        <f t="shared" si="3"/>
        <v>-103.5</v>
      </c>
      <c r="E50" s="11">
        <f t="shared" si="4"/>
        <v>-3.26</v>
      </c>
      <c r="F50" s="11">
        <f t="shared" si="5"/>
        <v>0</v>
      </c>
      <c r="G50" s="11" t="str">
        <f t="shared" si="6"/>
        <v>L-</v>
      </c>
      <c r="H50" s="11">
        <f t="shared" si="7"/>
        <v>3</v>
      </c>
      <c r="I50" s="11">
        <f t="shared" si="8"/>
        <v>130.68</v>
      </c>
      <c r="J50" s="15" t="str">
        <f t="shared" si="9"/>
        <v>P2O5 may be applied, plant response likely</v>
      </c>
      <c r="L50" s="26"/>
      <c r="M50" s="18">
        <f t="shared" si="10"/>
        <v>0</v>
      </c>
      <c r="N50" s="12">
        <f t="shared" si="11"/>
        <v>0</v>
      </c>
      <c r="O50" s="12" t="str">
        <f t="shared" si="12"/>
        <v>L-</v>
      </c>
      <c r="P50" s="12">
        <f t="shared" si="13"/>
        <v>3</v>
      </c>
      <c r="Q50" s="12">
        <f t="shared" si="14"/>
        <v>130.68</v>
      </c>
      <c r="R50" s="20" t="str">
        <f t="shared" si="15"/>
        <v>K2O may be applied, plant response likely</v>
      </c>
    </row>
    <row r="51" spans="1:18" ht="54" customHeight="1" x14ac:dyDescent="0.2">
      <c r="A51" s="24"/>
      <c r="B51" s="16">
        <f t="shared" si="1"/>
        <v>0</v>
      </c>
      <c r="C51" s="4">
        <f t="shared" si="2"/>
        <v>-3.26</v>
      </c>
      <c r="D51" s="4">
        <f t="shared" si="3"/>
        <v>-103.5</v>
      </c>
      <c r="E51" s="4">
        <f t="shared" si="4"/>
        <v>-3.26</v>
      </c>
      <c r="F51" s="4">
        <f t="shared" si="5"/>
        <v>0</v>
      </c>
      <c r="G51" s="4" t="str">
        <f t="shared" si="6"/>
        <v>L-</v>
      </c>
      <c r="H51" s="4">
        <f t="shared" si="7"/>
        <v>3</v>
      </c>
      <c r="I51" s="4">
        <f t="shared" si="8"/>
        <v>130.68</v>
      </c>
      <c r="J51" s="14" t="str">
        <f t="shared" si="9"/>
        <v>P2O5 may be applied, plant response likely</v>
      </c>
      <c r="L51" s="24"/>
      <c r="M51" s="16">
        <f t="shared" si="10"/>
        <v>0</v>
      </c>
      <c r="N51" s="4">
        <f t="shared" si="11"/>
        <v>0</v>
      </c>
      <c r="O51" s="4" t="str">
        <f t="shared" si="12"/>
        <v>L-</v>
      </c>
      <c r="P51" s="4">
        <f t="shared" si="13"/>
        <v>3</v>
      </c>
      <c r="Q51" s="4">
        <f t="shared" si="14"/>
        <v>130.68</v>
      </c>
      <c r="R51" s="19" t="str">
        <f t="shared" si="15"/>
        <v>K2O may be applied, plant response likely</v>
      </c>
    </row>
    <row r="52" spans="1:18" ht="54" customHeight="1" x14ac:dyDescent="0.2">
      <c r="A52" s="25"/>
      <c r="B52" s="17">
        <f t="shared" si="1"/>
        <v>0</v>
      </c>
      <c r="C52" s="11">
        <f t="shared" si="2"/>
        <v>-3.26</v>
      </c>
      <c r="D52" s="11">
        <f t="shared" si="3"/>
        <v>-103.5</v>
      </c>
      <c r="E52" s="11">
        <f t="shared" si="4"/>
        <v>-3.26</v>
      </c>
      <c r="F52" s="11">
        <f t="shared" si="5"/>
        <v>0</v>
      </c>
      <c r="G52" s="11" t="str">
        <f t="shared" si="6"/>
        <v>L-</v>
      </c>
      <c r="H52" s="11">
        <f t="shared" si="7"/>
        <v>3</v>
      </c>
      <c r="I52" s="11">
        <f t="shared" si="8"/>
        <v>130.68</v>
      </c>
      <c r="J52" s="15" t="str">
        <f t="shared" si="9"/>
        <v>P2O5 may be applied, plant response likely</v>
      </c>
      <c r="L52" s="26"/>
      <c r="M52" s="18">
        <f t="shared" si="10"/>
        <v>0</v>
      </c>
      <c r="N52" s="12">
        <f t="shared" si="11"/>
        <v>0</v>
      </c>
      <c r="O52" s="12" t="str">
        <f t="shared" si="12"/>
        <v>L-</v>
      </c>
      <c r="P52" s="12">
        <f t="shared" si="13"/>
        <v>3</v>
      </c>
      <c r="Q52" s="12">
        <f t="shared" si="14"/>
        <v>130.68</v>
      </c>
      <c r="R52" s="20" t="str">
        <f t="shared" si="15"/>
        <v>K2O may be applied, plant response likely</v>
      </c>
    </row>
    <row r="53" spans="1:18" ht="54" customHeight="1" x14ac:dyDescent="0.2">
      <c r="A53" s="24"/>
      <c r="B53" s="16">
        <f t="shared" si="1"/>
        <v>0</v>
      </c>
      <c r="C53" s="4">
        <f t="shared" si="2"/>
        <v>-3.26</v>
      </c>
      <c r="D53" s="4">
        <f t="shared" si="3"/>
        <v>-103.5</v>
      </c>
      <c r="E53" s="4">
        <f t="shared" si="4"/>
        <v>-3.26</v>
      </c>
      <c r="F53" s="4">
        <f t="shared" si="5"/>
        <v>0</v>
      </c>
      <c r="G53" s="4" t="str">
        <f t="shared" si="6"/>
        <v>L-</v>
      </c>
      <c r="H53" s="4">
        <f t="shared" si="7"/>
        <v>3</v>
      </c>
      <c r="I53" s="4">
        <f t="shared" si="8"/>
        <v>130.68</v>
      </c>
      <c r="J53" s="14" t="str">
        <f t="shared" si="9"/>
        <v>P2O5 may be applied, plant response likely</v>
      </c>
      <c r="L53" s="24"/>
      <c r="M53" s="16">
        <f t="shared" si="10"/>
        <v>0</v>
      </c>
      <c r="N53" s="4">
        <f t="shared" si="11"/>
        <v>0</v>
      </c>
      <c r="O53" s="4" t="str">
        <f t="shared" si="12"/>
        <v>L-</v>
      </c>
      <c r="P53" s="4">
        <f t="shared" si="13"/>
        <v>3</v>
      </c>
      <c r="Q53" s="4">
        <f t="shared" si="14"/>
        <v>130.68</v>
      </c>
      <c r="R53" s="19" t="str">
        <f t="shared" si="15"/>
        <v>K2O may be applied, plant response likely</v>
      </c>
    </row>
    <row r="54" spans="1:18" ht="54" customHeight="1" x14ac:dyDescent="0.2">
      <c r="A54" s="25"/>
      <c r="B54" s="17">
        <f t="shared" si="1"/>
        <v>0</v>
      </c>
      <c r="C54" s="11">
        <f t="shared" si="2"/>
        <v>-3.26</v>
      </c>
      <c r="D54" s="11">
        <f t="shared" si="3"/>
        <v>-103.5</v>
      </c>
      <c r="E54" s="11">
        <f t="shared" si="4"/>
        <v>-3.26</v>
      </c>
      <c r="F54" s="11">
        <f t="shared" si="5"/>
        <v>0</v>
      </c>
      <c r="G54" s="11" t="str">
        <f t="shared" si="6"/>
        <v>L-</v>
      </c>
      <c r="H54" s="11">
        <f t="shared" si="7"/>
        <v>3</v>
      </c>
      <c r="I54" s="11">
        <f t="shared" si="8"/>
        <v>130.68</v>
      </c>
      <c r="J54" s="15" t="str">
        <f t="shared" si="9"/>
        <v>P2O5 may be applied, plant response likely</v>
      </c>
      <c r="L54" s="26"/>
      <c r="M54" s="18">
        <f t="shared" si="10"/>
        <v>0</v>
      </c>
      <c r="N54" s="12">
        <f t="shared" si="11"/>
        <v>0</v>
      </c>
      <c r="O54" s="12" t="str">
        <f t="shared" si="12"/>
        <v>L-</v>
      </c>
      <c r="P54" s="12">
        <f t="shared" si="13"/>
        <v>3</v>
      </c>
      <c r="Q54" s="12">
        <f t="shared" si="14"/>
        <v>130.68</v>
      </c>
      <c r="R54" s="20" t="str">
        <f t="shared" si="15"/>
        <v>K2O may be applied, plant response likely</v>
      </c>
    </row>
    <row r="55" spans="1:18" ht="54" customHeight="1" x14ac:dyDescent="0.2">
      <c r="A55" s="24"/>
      <c r="B55" s="16">
        <f t="shared" si="1"/>
        <v>0</v>
      </c>
      <c r="C55" s="4">
        <f t="shared" si="2"/>
        <v>-3.26</v>
      </c>
      <c r="D55" s="4">
        <f t="shared" si="3"/>
        <v>-103.5</v>
      </c>
      <c r="E55" s="4">
        <f t="shared" si="4"/>
        <v>-3.26</v>
      </c>
      <c r="F55" s="4">
        <f t="shared" si="5"/>
        <v>0</v>
      </c>
      <c r="G55" s="4" t="str">
        <f t="shared" si="6"/>
        <v>L-</v>
      </c>
      <c r="H55" s="4">
        <f t="shared" si="7"/>
        <v>3</v>
      </c>
      <c r="I55" s="4">
        <f t="shared" si="8"/>
        <v>130.68</v>
      </c>
      <c r="J55" s="14" t="str">
        <f t="shared" si="9"/>
        <v>P2O5 may be applied, plant response likely</v>
      </c>
      <c r="L55" s="24"/>
      <c r="M55" s="16">
        <f t="shared" si="10"/>
        <v>0</v>
      </c>
      <c r="N55" s="4">
        <f t="shared" si="11"/>
        <v>0</v>
      </c>
      <c r="O55" s="4" t="str">
        <f t="shared" si="12"/>
        <v>L-</v>
      </c>
      <c r="P55" s="4">
        <f t="shared" si="13"/>
        <v>3</v>
      </c>
      <c r="Q55" s="4">
        <f t="shared" si="14"/>
        <v>130.68</v>
      </c>
      <c r="R55" s="19" t="str">
        <f t="shared" si="15"/>
        <v>K2O may be applied, plant response likely</v>
      </c>
    </row>
    <row r="56" spans="1:18" ht="54" customHeight="1" thickBot="1" x14ac:dyDescent="0.25">
      <c r="A56" s="27"/>
      <c r="B56" s="17">
        <f t="shared" si="1"/>
        <v>0</v>
      </c>
      <c r="C56" s="11">
        <f t="shared" si="2"/>
        <v>-3.26</v>
      </c>
      <c r="D56" s="11">
        <f t="shared" si="3"/>
        <v>-103.5</v>
      </c>
      <c r="E56" s="11">
        <f t="shared" si="4"/>
        <v>-3.26</v>
      </c>
      <c r="F56" s="11">
        <f t="shared" si="5"/>
        <v>0</v>
      </c>
      <c r="G56" s="11" t="str">
        <f t="shared" si="6"/>
        <v>L-</v>
      </c>
      <c r="H56" s="11">
        <f t="shared" si="7"/>
        <v>3</v>
      </c>
      <c r="I56" s="11">
        <f t="shared" si="8"/>
        <v>130.68</v>
      </c>
      <c r="J56" s="15" t="str">
        <f t="shared" si="9"/>
        <v>P2O5 may be applied, plant response likely</v>
      </c>
      <c r="L56" s="28"/>
      <c r="M56" s="18">
        <f t="shared" si="10"/>
        <v>0</v>
      </c>
      <c r="N56" s="12">
        <f t="shared" si="11"/>
        <v>0</v>
      </c>
      <c r="O56" s="12" t="str">
        <f t="shared" si="12"/>
        <v>L-</v>
      </c>
      <c r="P56" s="12">
        <f t="shared" si="13"/>
        <v>3</v>
      </c>
      <c r="Q56" s="12">
        <f t="shared" si="14"/>
        <v>130.68</v>
      </c>
      <c r="R56" s="20" t="str">
        <f t="shared" si="15"/>
        <v>K2O may be applied, plant response likely</v>
      </c>
    </row>
    <row r="59" spans="1:18" hidden="1" x14ac:dyDescent="0.2">
      <c r="A59" t="s">
        <v>6</v>
      </c>
      <c r="B59" t="s">
        <v>7</v>
      </c>
    </row>
    <row r="60" spans="1:18" hidden="1" x14ac:dyDescent="0.2">
      <c r="A60">
        <v>-500</v>
      </c>
      <c r="B60" s="3" t="s">
        <v>8</v>
      </c>
    </row>
    <row r="61" spans="1:18" hidden="1" x14ac:dyDescent="0.2">
      <c r="A61">
        <v>0</v>
      </c>
      <c r="B61" s="3" t="s">
        <v>8</v>
      </c>
    </row>
    <row r="62" spans="1:18" hidden="1" x14ac:dyDescent="0.2">
      <c r="A62">
        <v>2</v>
      </c>
      <c r="B62" s="3" t="s">
        <v>9</v>
      </c>
    </row>
    <row r="63" spans="1:18" hidden="1" x14ac:dyDescent="0.2">
      <c r="A63">
        <v>5</v>
      </c>
      <c r="B63" s="3" t="s">
        <v>10</v>
      </c>
    </row>
    <row r="64" spans="1:18" hidden="1" x14ac:dyDescent="0.2">
      <c r="A64">
        <v>6</v>
      </c>
      <c r="B64" s="3" t="s">
        <v>11</v>
      </c>
      <c r="C64" s="5"/>
    </row>
    <row r="65" spans="1:3" hidden="1" x14ac:dyDescent="0.2">
      <c r="A65">
        <v>11</v>
      </c>
      <c r="B65" s="3" t="s">
        <v>12</v>
      </c>
    </row>
    <row r="66" spans="1:3" hidden="1" x14ac:dyDescent="0.2">
      <c r="A66">
        <v>16</v>
      </c>
      <c r="B66" s="3" t="s">
        <v>13</v>
      </c>
    </row>
    <row r="67" spans="1:3" hidden="1" x14ac:dyDescent="0.2">
      <c r="A67">
        <v>18</v>
      </c>
      <c r="B67" s="3" t="s">
        <v>14</v>
      </c>
      <c r="C67" s="5"/>
    </row>
    <row r="68" spans="1:3" hidden="1" x14ac:dyDescent="0.2">
      <c r="A68">
        <v>28</v>
      </c>
      <c r="B68" s="3" t="s">
        <v>15</v>
      </c>
    </row>
    <row r="69" spans="1:3" hidden="1" x14ac:dyDescent="0.2">
      <c r="A69">
        <v>43</v>
      </c>
      <c r="B69" s="3" t="s">
        <v>16</v>
      </c>
    </row>
    <row r="70" spans="1:3" hidden="1" x14ac:dyDescent="0.2">
      <c r="A70">
        <v>56</v>
      </c>
      <c r="B70" s="3" t="s">
        <v>17</v>
      </c>
    </row>
    <row r="71" spans="1:3" hidden="1" x14ac:dyDescent="0.2">
      <c r="A71" t="s">
        <v>6</v>
      </c>
      <c r="B71" s="3" t="s">
        <v>18</v>
      </c>
    </row>
    <row r="72" spans="1:3" hidden="1" x14ac:dyDescent="0.2">
      <c r="A72">
        <v>-500</v>
      </c>
      <c r="B72" s="8">
        <v>3</v>
      </c>
    </row>
    <row r="73" spans="1:3" hidden="1" x14ac:dyDescent="0.2">
      <c r="A73">
        <v>0</v>
      </c>
      <c r="B73">
        <v>3</v>
      </c>
    </row>
    <row r="74" spans="1:3" hidden="1" x14ac:dyDescent="0.2">
      <c r="A74">
        <v>2</v>
      </c>
      <c r="B74">
        <v>2.5</v>
      </c>
    </row>
    <row r="75" spans="1:3" hidden="1" x14ac:dyDescent="0.2">
      <c r="A75">
        <v>5</v>
      </c>
      <c r="B75">
        <v>2</v>
      </c>
    </row>
    <row r="76" spans="1:3" hidden="1" x14ac:dyDescent="0.2">
      <c r="A76">
        <v>6</v>
      </c>
      <c r="B76">
        <v>2</v>
      </c>
    </row>
    <row r="77" spans="1:3" hidden="1" x14ac:dyDescent="0.2">
      <c r="A77">
        <v>11</v>
      </c>
      <c r="B77">
        <v>1.5</v>
      </c>
    </row>
    <row r="78" spans="1:3" hidden="1" x14ac:dyDescent="0.2">
      <c r="A78">
        <v>16</v>
      </c>
      <c r="B78">
        <v>1</v>
      </c>
    </row>
    <row r="79" spans="1:3" hidden="1" x14ac:dyDescent="0.2">
      <c r="A79">
        <v>18</v>
      </c>
      <c r="B79">
        <v>1</v>
      </c>
    </row>
    <row r="80" spans="1:3" hidden="1" x14ac:dyDescent="0.2">
      <c r="A80">
        <v>28</v>
      </c>
      <c r="B80">
        <v>0.75</v>
      </c>
    </row>
    <row r="81" spans="1:2" hidden="1" x14ac:dyDescent="0.2">
      <c r="A81">
        <v>43</v>
      </c>
      <c r="B81">
        <v>0.5</v>
      </c>
    </row>
    <row r="82" spans="1:2" hidden="1" x14ac:dyDescent="0.2">
      <c r="A82">
        <v>56</v>
      </c>
      <c r="B82">
        <v>0</v>
      </c>
    </row>
    <row r="83" spans="1:2" hidden="1" x14ac:dyDescent="0.2"/>
    <row r="84" spans="1:2" hidden="1" x14ac:dyDescent="0.2">
      <c r="A84" t="s">
        <v>6</v>
      </c>
      <c r="B84" t="s">
        <v>24</v>
      </c>
    </row>
    <row r="85" spans="1:2" ht="17" hidden="1" x14ac:dyDescent="0.25">
      <c r="A85">
        <v>-500</v>
      </c>
      <c r="B85" t="s">
        <v>27</v>
      </c>
    </row>
    <row r="86" spans="1:2" hidden="1" x14ac:dyDescent="0.2">
      <c r="A86">
        <v>5</v>
      </c>
      <c r="B86" t="s">
        <v>28</v>
      </c>
    </row>
    <row r="87" spans="1:2" hidden="1" x14ac:dyDescent="0.2">
      <c r="A87">
        <v>6</v>
      </c>
      <c r="B87" t="s">
        <v>29</v>
      </c>
    </row>
    <row r="88" spans="1:2" ht="17" hidden="1" x14ac:dyDescent="0.25">
      <c r="A88">
        <v>18</v>
      </c>
      <c r="B88" t="s">
        <v>30</v>
      </c>
    </row>
    <row r="89" spans="1:2" ht="17" hidden="1" x14ac:dyDescent="0.25">
      <c r="A89">
        <v>55</v>
      </c>
      <c r="B89" t="s">
        <v>30</v>
      </c>
    </row>
    <row r="90" spans="1:2" ht="17" hidden="1" x14ac:dyDescent="0.25">
      <c r="A90">
        <v>56</v>
      </c>
      <c r="B90" t="s">
        <v>26</v>
      </c>
    </row>
    <row r="91" spans="1:2" hidden="1" x14ac:dyDescent="0.2">
      <c r="A91">
        <v>376</v>
      </c>
      <c r="B91" t="s">
        <v>40</v>
      </c>
    </row>
    <row r="92" spans="1:2" hidden="1" x14ac:dyDescent="0.2">
      <c r="A92">
        <v>459</v>
      </c>
      <c r="B92" t="s">
        <v>41</v>
      </c>
    </row>
    <row r="93" spans="1:2" ht="17" hidden="1" x14ac:dyDescent="0.25">
      <c r="A93">
        <v>526</v>
      </c>
      <c r="B93" t="s">
        <v>39</v>
      </c>
    </row>
    <row r="94" spans="1:2" hidden="1" x14ac:dyDescent="0.2"/>
    <row r="95" spans="1:2" hidden="1" x14ac:dyDescent="0.2">
      <c r="A95" t="s">
        <v>31</v>
      </c>
      <c r="B95" t="s">
        <v>33</v>
      </c>
    </row>
    <row r="96" spans="1:2" hidden="1" x14ac:dyDescent="0.2">
      <c r="A96">
        <v>-500</v>
      </c>
      <c r="B96" t="s">
        <v>8</v>
      </c>
    </row>
    <row r="97" spans="1:2" hidden="1" x14ac:dyDescent="0.2">
      <c r="A97">
        <v>0</v>
      </c>
      <c r="B97" t="s">
        <v>8</v>
      </c>
    </row>
    <row r="98" spans="1:2" hidden="1" x14ac:dyDescent="0.2">
      <c r="A98">
        <v>8</v>
      </c>
      <c r="B98" t="s">
        <v>9</v>
      </c>
    </row>
    <row r="99" spans="1:2" hidden="1" x14ac:dyDescent="0.2">
      <c r="A99">
        <v>28</v>
      </c>
      <c r="B99" t="s">
        <v>10</v>
      </c>
    </row>
    <row r="100" spans="1:2" hidden="1" x14ac:dyDescent="0.2">
      <c r="A100">
        <v>38</v>
      </c>
      <c r="B100" t="s">
        <v>11</v>
      </c>
    </row>
    <row r="101" spans="1:2" hidden="1" x14ac:dyDescent="0.2">
      <c r="A101">
        <v>51</v>
      </c>
      <c r="B101" t="s">
        <v>12</v>
      </c>
    </row>
    <row r="102" spans="1:2" hidden="1" x14ac:dyDescent="0.2">
      <c r="A102">
        <v>76</v>
      </c>
      <c r="B102" t="s">
        <v>13</v>
      </c>
    </row>
    <row r="103" spans="1:2" hidden="1" x14ac:dyDescent="0.2">
      <c r="A103">
        <v>88</v>
      </c>
      <c r="B103" t="s">
        <v>14</v>
      </c>
    </row>
    <row r="104" spans="1:2" hidden="1" x14ac:dyDescent="0.2">
      <c r="A104">
        <v>106</v>
      </c>
      <c r="B104" t="s">
        <v>15</v>
      </c>
    </row>
    <row r="105" spans="1:2" hidden="1" x14ac:dyDescent="0.2">
      <c r="A105">
        <v>141</v>
      </c>
      <c r="B105" t="s">
        <v>16</v>
      </c>
    </row>
    <row r="106" spans="1:2" hidden="1" x14ac:dyDescent="0.2">
      <c r="A106">
        <v>156</v>
      </c>
      <c r="B106" t="s">
        <v>17</v>
      </c>
    </row>
    <row r="107" spans="1:2" hidden="1" x14ac:dyDescent="0.2"/>
    <row r="108" spans="1:2" hidden="1" x14ac:dyDescent="0.2">
      <c r="A108" t="s">
        <v>31</v>
      </c>
      <c r="B108" t="s">
        <v>18</v>
      </c>
    </row>
    <row r="109" spans="1:2" hidden="1" x14ac:dyDescent="0.2">
      <c r="A109">
        <v>-500</v>
      </c>
      <c r="B109">
        <v>3</v>
      </c>
    </row>
    <row r="110" spans="1:2" hidden="1" x14ac:dyDescent="0.2">
      <c r="A110">
        <v>0</v>
      </c>
      <c r="B110">
        <v>3</v>
      </c>
    </row>
    <row r="111" spans="1:2" hidden="1" x14ac:dyDescent="0.2">
      <c r="A111">
        <v>8</v>
      </c>
      <c r="B111">
        <v>2.5</v>
      </c>
    </row>
    <row r="112" spans="1:2" hidden="1" x14ac:dyDescent="0.2">
      <c r="A112">
        <v>28</v>
      </c>
      <c r="B112">
        <v>2</v>
      </c>
    </row>
    <row r="113" spans="1:2" hidden="1" x14ac:dyDescent="0.2">
      <c r="A113">
        <v>38</v>
      </c>
      <c r="B113">
        <v>2</v>
      </c>
    </row>
    <row r="114" spans="1:2" hidden="1" x14ac:dyDescent="0.2">
      <c r="A114">
        <v>51</v>
      </c>
      <c r="B114">
        <v>1.5</v>
      </c>
    </row>
    <row r="115" spans="1:2" hidden="1" x14ac:dyDescent="0.2">
      <c r="A115">
        <v>76</v>
      </c>
      <c r="B115">
        <v>1</v>
      </c>
    </row>
    <row r="116" spans="1:2" hidden="1" x14ac:dyDescent="0.2">
      <c r="A116">
        <v>88</v>
      </c>
      <c r="B116">
        <v>1</v>
      </c>
    </row>
    <row r="117" spans="1:2" hidden="1" x14ac:dyDescent="0.2">
      <c r="A117">
        <v>106</v>
      </c>
      <c r="B117">
        <v>0.75</v>
      </c>
    </row>
    <row r="118" spans="1:2" hidden="1" x14ac:dyDescent="0.2">
      <c r="A118">
        <v>141</v>
      </c>
      <c r="B118">
        <v>0.5</v>
      </c>
    </row>
    <row r="119" spans="1:2" hidden="1" x14ac:dyDescent="0.2">
      <c r="A119">
        <v>156</v>
      </c>
      <c r="B119">
        <v>0</v>
      </c>
    </row>
    <row r="120" spans="1:2" hidden="1" x14ac:dyDescent="0.2"/>
    <row r="121" spans="1:2" hidden="1" x14ac:dyDescent="0.2">
      <c r="A121" t="s">
        <v>31</v>
      </c>
      <c r="B121" t="s">
        <v>32</v>
      </c>
    </row>
    <row r="122" spans="1:2" hidden="1" x14ac:dyDescent="0.2">
      <c r="A122">
        <v>-500</v>
      </c>
      <c r="B122" t="s">
        <v>35</v>
      </c>
    </row>
    <row r="123" spans="1:2" hidden="1" x14ac:dyDescent="0.2">
      <c r="A123">
        <v>37</v>
      </c>
      <c r="B123" t="s">
        <v>35</v>
      </c>
    </row>
    <row r="124" spans="1:2" hidden="1" x14ac:dyDescent="0.2">
      <c r="A124">
        <v>38</v>
      </c>
      <c r="B124" t="s">
        <v>36</v>
      </c>
    </row>
    <row r="125" spans="1:2" hidden="1" x14ac:dyDescent="0.2">
      <c r="A125">
        <v>88</v>
      </c>
      <c r="B125" t="s">
        <v>37</v>
      </c>
    </row>
    <row r="126" spans="1:2" hidden="1" x14ac:dyDescent="0.2">
      <c r="A126">
        <v>155</v>
      </c>
      <c r="B126" t="s">
        <v>37</v>
      </c>
    </row>
    <row r="127" spans="1:2" hidden="1" x14ac:dyDescent="0.2">
      <c r="A127">
        <v>156</v>
      </c>
      <c r="B127" t="s">
        <v>38</v>
      </c>
    </row>
  </sheetData>
  <sheetProtection algorithmName="SHA-512" hashValue="q5SGBB3iC88kXXAz3WR3ZFDJNB35WUQWPVi4VImRydIisEHGtm++ZaxS/cQtq5b2j9JJuB5+HuJ+sLatfcrpog==" saltValue="CTsl9emDZpzd3M2wyipBwg==" spinCount="100000" sheet="1" objects="1" scenarios="1"/>
  <conditionalFormatting sqref="G7:G56">
    <cfRule type="cellIs" dxfId="109" priority="111" operator="equal">
      <formula>"VH"</formula>
    </cfRule>
  </conditionalFormatting>
  <conditionalFormatting sqref="H7:H56">
    <cfRule type="cellIs" dxfId="108" priority="110" operator="equal">
      <formula>0</formula>
    </cfRule>
  </conditionalFormatting>
  <conditionalFormatting sqref="I7:I56">
    <cfRule type="cellIs" dxfId="107" priority="109" operator="equal">
      <formula>0</formula>
    </cfRule>
  </conditionalFormatting>
  <conditionalFormatting sqref="J7:J56">
    <cfRule type="cellIs" dxfId="106" priority="105" operator="equal">
      <formula>$B$93</formula>
    </cfRule>
    <cfRule type="cellIs" dxfId="105" priority="106" operator="equal">
      <formula>$B$92</formula>
    </cfRule>
    <cfRule type="cellIs" dxfId="104" priority="107" operator="equal">
      <formula>$B$91</formula>
    </cfRule>
    <cfRule type="cellIs" dxfId="103" priority="108" operator="equal">
      <formula>$B$90</formula>
    </cfRule>
  </conditionalFormatting>
  <conditionalFormatting sqref="F8:F56">
    <cfRule type="cellIs" dxfId="102" priority="104" operator="equal">
      <formula>"VH"</formula>
    </cfRule>
  </conditionalFormatting>
  <conditionalFormatting sqref="F7:F56">
    <cfRule type="cellIs" dxfId="101" priority="103" operator="greaterThan">
      <formula>55</formula>
    </cfRule>
  </conditionalFormatting>
  <conditionalFormatting sqref="A8:A56">
    <cfRule type="cellIs" dxfId="100" priority="102" operator="equal">
      <formula>"VH"</formula>
    </cfRule>
  </conditionalFormatting>
  <conditionalFormatting sqref="F7:J7">
    <cfRule type="expression" dxfId="99" priority="100">
      <formula>$A$7=$Q$1</formula>
    </cfRule>
  </conditionalFormatting>
  <conditionalFormatting sqref="F8:J8">
    <cfRule type="expression" dxfId="98" priority="99">
      <formula>$A$8=$Q$1</formula>
    </cfRule>
  </conditionalFormatting>
  <conditionalFormatting sqref="F9:J9">
    <cfRule type="expression" dxfId="97" priority="98">
      <formula>$A$9=$Q$1</formula>
    </cfRule>
  </conditionalFormatting>
  <conditionalFormatting sqref="F10:J10">
    <cfRule type="expression" dxfId="96" priority="97">
      <formula>$A$10=$Q$1</formula>
    </cfRule>
  </conditionalFormatting>
  <conditionalFormatting sqref="F11:J11">
    <cfRule type="expression" dxfId="95" priority="96">
      <formula>$A$11=$Q$1</formula>
    </cfRule>
  </conditionalFormatting>
  <conditionalFormatting sqref="F12:J12">
    <cfRule type="expression" dxfId="94" priority="95">
      <formula>$A$12=$Q$1</formula>
    </cfRule>
  </conditionalFormatting>
  <conditionalFormatting sqref="F13:J13">
    <cfRule type="expression" dxfId="93" priority="94">
      <formula>$A$13=$Q$1</formula>
    </cfRule>
  </conditionalFormatting>
  <conditionalFormatting sqref="F14:J14">
    <cfRule type="expression" dxfId="92" priority="93">
      <formula>$A$14=$Q$1</formula>
    </cfRule>
  </conditionalFormatting>
  <conditionalFormatting sqref="F15:J15">
    <cfRule type="expression" dxfId="91" priority="92">
      <formula>$A$15=$Q$1</formula>
    </cfRule>
  </conditionalFormatting>
  <conditionalFormatting sqref="F16:J16">
    <cfRule type="expression" dxfId="90" priority="91">
      <formula>$A$16=$Q$1</formula>
    </cfRule>
  </conditionalFormatting>
  <conditionalFormatting sqref="F17:J17">
    <cfRule type="expression" dxfId="89" priority="90">
      <formula>$A$17=$Q$1</formula>
    </cfRule>
  </conditionalFormatting>
  <conditionalFormatting sqref="F18:J18">
    <cfRule type="expression" dxfId="88" priority="89">
      <formula>$A$18=$Q$1</formula>
    </cfRule>
  </conditionalFormatting>
  <conditionalFormatting sqref="F19:J19">
    <cfRule type="expression" dxfId="87" priority="88">
      <formula>$A$19=$Q$1</formula>
    </cfRule>
  </conditionalFormatting>
  <conditionalFormatting sqref="F20:J20">
    <cfRule type="expression" dxfId="86" priority="87">
      <formula>$A$20=$Q$1</formula>
    </cfRule>
  </conditionalFormatting>
  <conditionalFormatting sqref="F21:J21">
    <cfRule type="expression" dxfId="85" priority="86">
      <formula>$A$21=$Q$1</formula>
    </cfRule>
  </conditionalFormatting>
  <conditionalFormatting sqref="F22:J22">
    <cfRule type="expression" dxfId="84" priority="85">
      <formula>$A$22=$Q$1</formula>
    </cfRule>
  </conditionalFormatting>
  <conditionalFormatting sqref="F23:J23">
    <cfRule type="expression" dxfId="83" priority="84">
      <formula>$A$23=$Q$1</formula>
    </cfRule>
  </conditionalFormatting>
  <conditionalFormatting sqref="F24:J24">
    <cfRule type="expression" dxfId="82" priority="83">
      <formula>$A$24=$Q$1</formula>
    </cfRule>
  </conditionalFormatting>
  <conditionalFormatting sqref="F25:J25">
    <cfRule type="expression" dxfId="81" priority="82">
      <formula>$A$25=$Q$1</formula>
    </cfRule>
  </conditionalFormatting>
  <conditionalFormatting sqref="F26:J26">
    <cfRule type="expression" dxfId="80" priority="81">
      <formula>$A$26=$Q$1</formula>
    </cfRule>
  </conditionalFormatting>
  <conditionalFormatting sqref="F27:J27">
    <cfRule type="expression" dxfId="79" priority="80">
      <formula>$A$27=$Q$1</formula>
    </cfRule>
  </conditionalFormatting>
  <conditionalFormatting sqref="F28:J28">
    <cfRule type="expression" dxfId="78" priority="79">
      <formula>$A$28=$Q$1</formula>
    </cfRule>
  </conditionalFormatting>
  <conditionalFormatting sqref="F29:J29">
    <cfRule type="expression" dxfId="77" priority="78">
      <formula>$A$29=$Q$1</formula>
    </cfRule>
  </conditionalFormatting>
  <conditionalFormatting sqref="F30:J30">
    <cfRule type="expression" dxfId="76" priority="77">
      <formula>$A$30=$Q$1</formula>
    </cfRule>
  </conditionalFormatting>
  <conditionalFormatting sqref="F31:J31">
    <cfRule type="expression" dxfId="75" priority="76">
      <formula>$A$31=$Q$1</formula>
    </cfRule>
  </conditionalFormatting>
  <conditionalFormatting sqref="F32:J32">
    <cfRule type="expression" dxfId="74" priority="75">
      <formula>$A$32=$Q$1</formula>
    </cfRule>
  </conditionalFormatting>
  <conditionalFormatting sqref="F33:J33">
    <cfRule type="expression" dxfId="73" priority="74">
      <formula>$A$33=$Q$1</formula>
    </cfRule>
  </conditionalFormatting>
  <conditionalFormatting sqref="F34:J34">
    <cfRule type="expression" dxfId="72" priority="73">
      <formula>$A$34=$Q$1</formula>
    </cfRule>
  </conditionalFormatting>
  <conditionalFormatting sqref="F35:J35">
    <cfRule type="expression" dxfId="71" priority="72">
      <formula>$A$35=$Q$1</formula>
    </cfRule>
  </conditionalFormatting>
  <conditionalFormatting sqref="F36:J36">
    <cfRule type="expression" dxfId="70" priority="71">
      <formula>$A$36=$Q$1</formula>
    </cfRule>
  </conditionalFormatting>
  <conditionalFormatting sqref="F37:J37">
    <cfRule type="expression" dxfId="69" priority="70">
      <formula>$A$37=$Q$1</formula>
    </cfRule>
  </conditionalFormatting>
  <conditionalFormatting sqref="F38:J38">
    <cfRule type="expression" dxfId="68" priority="69">
      <formula>$A$38=$Q$1</formula>
    </cfRule>
  </conditionalFormatting>
  <conditionalFormatting sqref="F39:J39">
    <cfRule type="expression" dxfId="67" priority="68">
      <formula>$A$39=$Q$1</formula>
    </cfRule>
  </conditionalFormatting>
  <conditionalFormatting sqref="F40:J40">
    <cfRule type="expression" dxfId="66" priority="67">
      <formula>$A$40=$Q$1</formula>
    </cfRule>
  </conditionalFormatting>
  <conditionalFormatting sqref="F41:J41">
    <cfRule type="expression" dxfId="65" priority="66">
      <formula>$A$41=$Q$1</formula>
    </cfRule>
  </conditionalFormatting>
  <conditionalFormatting sqref="F42:J42">
    <cfRule type="expression" dxfId="64" priority="65">
      <formula>$A$42=$Q$1</formula>
    </cfRule>
  </conditionalFormatting>
  <conditionalFormatting sqref="F43:J43">
    <cfRule type="expression" dxfId="63" priority="64">
      <formula>$A$43=$Q$1</formula>
    </cfRule>
  </conditionalFormatting>
  <conditionalFormatting sqref="F44:J44">
    <cfRule type="expression" dxfId="62" priority="63">
      <formula>$A$44=$Q$1</formula>
    </cfRule>
  </conditionalFormatting>
  <conditionalFormatting sqref="F45:J45">
    <cfRule type="expression" dxfId="61" priority="62">
      <formula>$A$45=$Q$1</formula>
    </cfRule>
  </conditionalFormatting>
  <conditionalFormatting sqref="F46:J46">
    <cfRule type="expression" dxfId="60" priority="61">
      <formula>$A$46=$Q$1</formula>
    </cfRule>
  </conditionalFormatting>
  <conditionalFormatting sqref="F47:J47">
    <cfRule type="expression" dxfId="59" priority="60">
      <formula>$A$47=$Q$1</formula>
    </cfRule>
  </conditionalFormatting>
  <conditionalFormatting sqref="F48:J48">
    <cfRule type="expression" dxfId="58" priority="59">
      <formula>$A$48=$Q$1</formula>
    </cfRule>
  </conditionalFormatting>
  <conditionalFormatting sqref="F49:J49">
    <cfRule type="expression" dxfId="57" priority="58">
      <formula>$A$49=$Q$1</formula>
    </cfRule>
  </conditionalFormatting>
  <conditionalFormatting sqref="F50:J50">
    <cfRule type="expression" dxfId="56" priority="57">
      <formula>$A$50=$Q$1</formula>
    </cfRule>
  </conditionalFormatting>
  <conditionalFormatting sqref="F51:J51">
    <cfRule type="expression" dxfId="55" priority="56">
      <formula>$A$51=$Q$1</formula>
    </cfRule>
  </conditionalFormatting>
  <conditionalFormatting sqref="F52:J52">
    <cfRule type="expression" dxfId="54" priority="55">
      <formula>$A$52=$Q$1</formula>
    </cfRule>
  </conditionalFormatting>
  <conditionalFormatting sqref="F53:J53">
    <cfRule type="expression" dxfId="53" priority="54">
      <formula>$A$53=$Q$1</formula>
    </cfRule>
  </conditionalFormatting>
  <conditionalFormatting sqref="F54:J54">
    <cfRule type="expression" dxfId="52" priority="53">
      <formula>$A$54=$Q$1</formula>
    </cfRule>
  </conditionalFormatting>
  <conditionalFormatting sqref="F55:J55">
    <cfRule type="expression" dxfId="51" priority="52">
      <formula>$A$55=$Q$1</formula>
    </cfRule>
  </conditionalFormatting>
  <conditionalFormatting sqref="F56:J56">
    <cfRule type="expression" dxfId="50" priority="51">
      <formula>$A$56=$Q$1</formula>
    </cfRule>
  </conditionalFormatting>
  <conditionalFormatting sqref="N7:R7">
    <cfRule type="expression" dxfId="49" priority="50">
      <formula>$L$7=$Q$1</formula>
    </cfRule>
  </conditionalFormatting>
  <conditionalFormatting sqref="N8:R8">
    <cfRule type="expression" dxfId="48" priority="49">
      <formula>$L$8=$Q$1</formula>
    </cfRule>
  </conditionalFormatting>
  <conditionalFormatting sqref="N9:R9">
    <cfRule type="expression" dxfId="47" priority="48">
      <formula>$L$9=$Q$1</formula>
    </cfRule>
  </conditionalFormatting>
  <conditionalFormatting sqref="N10:R10">
    <cfRule type="expression" dxfId="46" priority="47">
      <formula>$L$10=$Q$1</formula>
    </cfRule>
  </conditionalFormatting>
  <conditionalFormatting sqref="N11:R11">
    <cfRule type="expression" dxfId="45" priority="46">
      <formula>$L$11=$Q$1</formula>
    </cfRule>
  </conditionalFormatting>
  <conditionalFormatting sqref="N12:R12">
    <cfRule type="expression" dxfId="44" priority="45">
      <formula>$L$12=$Q$1</formula>
    </cfRule>
  </conditionalFormatting>
  <conditionalFormatting sqref="N13:R13">
    <cfRule type="expression" dxfId="43" priority="44">
      <formula>$L$13=$Q$1</formula>
    </cfRule>
  </conditionalFormatting>
  <conditionalFormatting sqref="N14:R14">
    <cfRule type="expression" dxfId="42" priority="43">
      <formula>$L$14=$Q$1</formula>
    </cfRule>
  </conditionalFormatting>
  <conditionalFormatting sqref="N15:R15">
    <cfRule type="expression" dxfId="41" priority="42">
      <formula>$L$15=$Q$1</formula>
    </cfRule>
  </conditionalFormatting>
  <conditionalFormatting sqref="N16:R16">
    <cfRule type="expression" dxfId="40" priority="41">
      <formula>$L$16=$Q$1</formula>
    </cfRule>
  </conditionalFormatting>
  <conditionalFormatting sqref="N17:R17">
    <cfRule type="expression" dxfId="39" priority="40">
      <formula>$L$17=$Q$1</formula>
    </cfRule>
  </conditionalFormatting>
  <conditionalFormatting sqref="N18:R18">
    <cfRule type="expression" dxfId="38" priority="39">
      <formula>$L$18=$Q$1</formula>
    </cfRule>
  </conditionalFormatting>
  <conditionalFormatting sqref="N19:R19">
    <cfRule type="expression" dxfId="37" priority="38">
      <formula>$L$19=$Q$1</formula>
    </cfRule>
  </conditionalFormatting>
  <conditionalFormatting sqref="N20:R20">
    <cfRule type="expression" dxfId="36" priority="37">
      <formula>$L$20=$Q$1</formula>
    </cfRule>
  </conditionalFormatting>
  <conditionalFormatting sqref="N21:R21">
    <cfRule type="expression" dxfId="35" priority="36">
      <formula>$L$21=$Q$1</formula>
    </cfRule>
  </conditionalFormatting>
  <conditionalFormatting sqref="N22:R22">
    <cfRule type="expression" dxfId="34" priority="35">
      <formula>$L$22=$Q$1</formula>
    </cfRule>
  </conditionalFormatting>
  <conditionalFormatting sqref="N23:R23">
    <cfRule type="expression" dxfId="33" priority="34">
      <formula>$L$23=$Q$1</formula>
    </cfRule>
  </conditionalFormatting>
  <conditionalFormatting sqref="N24:R24">
    <cfRule type="expression" dxfId="32" priority="33">
      <formula>$L$24=$Q$1</formula>
    </cfRule>
  </conditionalFormatting>
  <conditionalFormatting sqref="N25:R25">
    <cfRule type="expression" dxfId="31" priority="32">
      <formula>$L$25=$Q$1</formula>
    </cfRule>
  </conditionalFormatting>
  <conditionalFormatting sqref="N26:R26">
    <cfRule type="expression" dxfId="30" priority="31">
      <formula>$L$26=$Q$1</formula>
    </cfRule>
  </conditionalFormatting>
  <conditionalFormatting sqref="N27:R27">
    <cfRule type="expression" dxfId="29" priority="30">
      <formula>$L$27=$Q$1</formula>
    </cfRule>
  </conditionalFormatting>
  <conditionalFormatting sqref="N28:R28">
    <cfRule type="expression" dxfId="28" priority="29">
      <formula>$L$28=$Q$1</formula>
    </cfRule>
  </conditionalFormatting>
  <conditionalFormatting sqref="N29:R29">
    <cfRule type="expression" dxfId="27" priority="28">
      <formula>$L$29=$Q$1</formula>
    </cfRule>
  </conditionalFormatting>
  <conditionalFormatting sqref="N30:R30">
    <cfRule type="expression" dxfId="26" priority="27">
      <formula>$L$30=$Q$1</formula>
    </cfRule>
  </conditionalFormatting>
  <conditionalFormatting sqref="N31:R31">
    <cfRule type="expression" dxfId="25" priority="26">
      <formula>$L$31=$Q$1</formula>
    </cfRule>
  </conditionalFormatting>
  <conditionalFormatting sqref="N32:R32">
    <cfRule type="expression" dxfId="24" priority="25">
      <formula>$L$32=$Q$1</formula>
    </cfRule>
  </conditionalFormatting>
  <conditionalFormatting sqref="N33:R33">
    <cfRule type="expression" dxfId="23" priority="24">
      <formula>$L$33=$Q$1</formula>
    </cfRule>
  </conditionalFormatting>
  <conditionalFormatting sqref="N34:R34">
    <cfRule type="expression" dxfId="22" priority="23">
      <formula>$L$34=$Q$1</formula>
    </cfRule>
  </conditionalFormatting>
  <conditionalFormatting sqref="N35:R35">
    <cfRule type="expression" dxfId="21" priority="22">
      <formula>$L$35=$Q$1</formula>
    </cfRule>
  </conditionalFormatting>
  <conditionalFormatting sqref="N36:R36">
    <cfRule type="expression" dxfId="20" priority="21">
      <formula>$L$36=$Q$1</formula>
    </cfRule>
  </conditionalFormatting>
  <conditionalFormatting sqref="N37:R37">
    <cfRule type="expression" dxfId="19" priority="20">
      <formula>$L$37=$Q$1</formula>
    </cfRule>
  </conditionalFormatting>
  <conditionalFormatting sqref="N38:R38">
    <cfRule type="expression" dxfId="18" priority="19">
      <formula>$L$38=$Q$1</formula>
    </cfRule>
  </conditionalFormatting>
  <conditionalFormatting sqref="N39:R39">
    <cfRule type="expression" dxfId="17" priority="18">
      <formula>$L$39=$Q$1</formula>
    </cfRule>
  </conditionalFormatting>
  <conditionalFormatting sqref="N40:R40">
    <cfRule type="expression" dxfId="16" priority="17">
      <formula>$L$40=$Q$1</formula>
    </cfRule>
  </conditionalFormatting>
  <conditionalFormatting sqref="N41:R41">
    <cfRule type="expression" dxfId="15" priority="16">
      <formula>$L$41=$Q$1</formula>
    </cfRule>
  </conditionalFormatting>
  <conditionalFormatting sqref="N42:R42">
    <cfRule type="expression" dxfId="14" priority="15">
      <formula>$L$42=$Q$1</formula>
    </cfRule>
  </conditionalFormatting>
  <conditionalFormatting sqref="N43:R43">
    <cfRule type="expression" dxfId="13" priority="14">
      <formula>$L$43=$Q$1</formula>
    </cfRule>
  </conditionalFormatting>
  <conditionalFormatting sqref="N44:R44">
    <cfRule type="expression" dxfId="12" priority="13">
      <formula>$L$44=$Q$1</formula>
    </cfRule>
  </conditionalFormatting>
  <conditionalFormatting sqref="N45:R45">
    <cfRule type="expression" dxfId="11" priority="12">
      <formula>$L$45=$Q$1</formula>
    </cfRule>
  </conditionalFormatting>
  <conditionalFormatting sqref="N46:R46">
    <cfRule type="expression" dxfId="10" priority="11">
      <formula>$L$46=$Q$1</formula>
    </cfRule>
  </conditionalFormatting>
  <conditionalFormatting sqref="N47:R47">
    <cfRule type="expression" dxfId="9" priority="10">
      <formula>$L$47=$Q$1</formula>
    </cfRule>
  </conditionalFormatting>
  <conditionalFormatting sqref="N48:R48">
    <cfRule type="expression" dxfId="8" priority="9">
      <formula>$L$48=$Q$1</formula>
    </cfRule>
  </conditionalFormatting>
  <conditionalFormatting sqref="N49:R49">
    <cfRule type="expression" dxfId="7" priority="8">
      <formula>$L$49=$Q$1</formula>
    </cfRule>
  </conditionalFormatting>
  <conditionalFormatting sqref="N50:R50">
    <cfRule type="expression" dxfId="6" priority="7">
      <formula>$L$50=$Q$1</formula>
    </cfRule>
  </conditionalFormatting>
  <conditionalFormatting sqref="N51:R51">
    <cfRule type="expression" dxfId="5" priority="6">
      <formula>$L$51=$Q$1</formula>
    </cfRule>
  </conditionalFormatting>
  <conditionalFormatting sqref="N52:R52">
    <cfRule type="expression" dxfId="4" priority="5">
      <formula>$L$52=$Q$1</formula>
    </cfRule>
  </conditionalFormatting>
  <conditionalFormatting sqref="N53:R53">
    <cfRule type="expression" dxfId="3" priority="4">
      <formula>$L$53=$Q$1</formula>
    </cfRule>
  </conditionalFormatting>
  <conditionalFormatting sqref="N54:R54">
    <cfRule type="expression" dxfId="2" priority="3">
      <formula>$L$54=$Q$1</formula>
    </cfRule>
  </conditionalFormatting>
  <conditionalFormatting sqref="N55:R55">
    <cfRule type="expression" dxfId="1" priority="2">
      <formula>$L$55=$Q$1</formula>
    </cfRule>
  </conditionalFormatting>
  <conditionalFormatting sqref="N56:R56">
    <cfRule type="expression" dxfId="0" priority="1">
      <formula>$L$56=$Q$1</formula>
    </cfRule>
  </conditionalFormatting>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51"/>
  <sheetViews>
    <sheetView showGridLines="0" zoomScaleNormal="100" zoomScalePageLayoutView="150" workbookViewId="0">
      <selection activeCell="B2" sqref="B2"/>
    </sheetView>
  </sheetViews>
  <sheetFormatPr baseColWidth="10" defaultColWidth="8.83203125" defaultRowHeight="15" x14ac:dyDescent="0.2"/>
  <cols>
    <col min="2" max="2" width="11.6640625" customWidth="1"/>
    <col min="3" max="3" width="11.83203125" customWidth="1"/>
    <col min="5" max="6" width="11.5" customWidth="1"/>
  </cols>
  <sheetData>
    <row r="1" spans="2:6" ht="32" x14ac:dyDescent="0.2">
      <c r="B1" s="23" t="s">
        <v>63</v>
      </c>
      <c r="C1" s="47" t="s">
        <v>1</v>
      </c>
      <c r="E1" s="23" t="s">
        <v>62</v>
      </c>
      <c r="F1" s="48" t="s">
        <v>0</v>
      </c>
    </row>
    <row r="2" spans="2:6" x14ac:dyDescent="0.2">
      <c r="B2" s="2"/>
      <c r="C2" s="1">
        <f>(B2/0.5)</f>
        <v>0</v>
      </c>
      <c r="E2" s="2"/>
      <c r="F2" s="1">
        <f>(E2*0.5)</f>
        <v>0</v>
      </c>
    </row>
    <row r="3" spans="2:6" x14ac:dyDescent="0.2">
      <c r="B3" s="2"/>
      <c r="C3" s="1">
        <f t="shared" ref="C3:C51" si="0">(B3/0.5)</f>
        <v>0</v>
      </c>
      <c r="E3" s="2"/>
      <c r="F3" s="1">
        <f t="shared" ref="F3:F51" si="1">(E3*0.5)</f>
        <v>0</v>
      </c>
    </row>
    <row r="4" spans="2:6" x14ac:dyDescent="0.2">
      <c r="B4" s="2"/>
      <c r="C4" s="1">
        <f t="shared" si="0"/>
        <v>0</v>
      </c>
      <c r="E4" s="2"/>
      <c r="F4" s="1">
        <f t="shared" si="1"/>
        <v>0</v>
      </c>
    </row>
    <row r="5" spans="2:6" x14ac:dyDescent="0.2">
      <c r="B5" s="2"/>
      <c r="C5" s="1">
        <f t="shared" si="0"/>
        <v>0</v>
      </c>
      <c r="E5" s="2"/>
      <c r="F5" s="1">
        <f t="shared" si="1"/>
        <v>0</v>
      </c>
    </row>
    <row r="6" spans="2:6" x14ac:dyDescent="0.2">
      <c r="B6" s="2"/>
      <c r="C6" s="1">
        <f t="shared" si="0"/>
        <v>0</v>
      </c>
      <c r="E6" s="2"/>
      <c r="F6" s="1">
        <f t="shared" si="1"/>
        <v>0</v>
      </c>
    </row>
    <row r="7" spans="2:6" x14ac:dyDescent="0.2">
      <c r="B7" s="2"/>
      <c r="C7" s="1">
        <f t="shared" si="0"/>
        <v>0</v>
      </c>
      <c r="E7" s="2"/>
      <c r="F7" s="1">
        <f t="shared" si="1"/>
        <v>0</v>
      </c>
    </row>
    <row r="8" spans="2:6" x14ac:dyDescent="0.2">
      <c r="B8" s="2"/>
      <c r="C8" s="1">
        <f t="shared" si="0"/>
        <v>0</v>
      </c>
      <c r="E8" s="2"/>
      <c r="F8" s="1">
        <f t="shared" si="1"/>
        <v>0</v>
      </c>
    </row>
    <row r="9" spans="2:6" x14ac:dyDescent="0.2">
      <c r="B9" s="2"/>
      <c r="C9" s="1">
        <f t="shared" si="0"/>
        <v>0</v>
      </c>
      <c r="E9" s="2"/>
      <c r="F9" s="1">
        <f t="shared" si="1"/>
        <v>0</v>
      </c>
    </row>
    <row r="10" spans="2:6" x14ac:dyDescent="0.2">
      <c r="B10" s="2"/>
      <c r="C10" s="1">
        <f t="shared" si="0"/>
        <v>0</v>
      </c>
      <c r="E10" s="2"/>
      <c r="F10" s="1">
        <f t="shared" si="1"/>
        <v>0</v>
      </c>
    </row>
    <row r="11" spans="2:6" x14ac:dyDescent="0.2">
      <c r="B11" s="2"/>
      <c r="C11" s="1">
        <f t="shared" si="0"/>
        <v>0</v>
      </c>
      <c r="E11" s="2"/>
      <c r="F11" s="1">
        <f t="shared" si="1"/>
        <v>0</v>
      </c>
    </row>
    <row r="12" spans="2:6" x14ac:dyDescent="0.2">
      <c r="B12" s="2"/>
      <c r="C12" s="1">
        <f t="shared" si="0"/>
        <v>0</v>
      </c>
      <c r="E12" s="2"/>
      <c r="F12" s="1">
        <f t="shared" si="1"/>
        <v>0</v>
      </c>
    </row>
    <row r="13" spans="2:6" x14ac:dyDescent="0.2">
      <c r="B13" s="2"/>
      <c r="C13" s="1">
        <f t="shared" si="0"/>
        <v>0</v>
      </c>
      <c r="E13" s="2"/>
      <c r="F13" s="1">
        <f t="shared" si="1"/>
        <v>0</v>
      </c>
    </row>
    <row r="14" spans="2:6" x14ac:dyDescent="0.2">
      <c r="B14" s="2"/>
      <c r="C14" s="1">
        <f t="shared" si="0"/>
        <v>0</v>
      </c>
      <c r="E14" s="2"/>
      <c r="F14" s="1">
        <f t="shared" si="1"/>
        <v>0</v>
      </c>
    </row>
    <row r="15" spans="2:6" x14ac:dyDescent="0.2">
      <c r="B15" s="2"/>
      <c r="C15" s="1">
        <f t="shared" si="0"/>
        <v>0</v>
      </c>
      <c r="E15" s="2"/>
      <c r="F15" s="1">
        <f t="shared" si="1"/>
        <v>0</v>
      </c>
    </row>
    <row r="16" spans="2:6" x14ac:dyDescent="0.2">
      <c r="B16" s="2"/>
      <c r="C16" s="1">
        <f t="shared" si="0"/>
        <v>0</v>
      </c>
      <c r="E16" s="2"/>
      <c r="F16" s="1">
        <f t="shared" si="1"/>
        <v>0</v>
      </c>
    </row>
    <row r="17" spans="2:6" x14ac:dyDescent="0.2">
      <c r="B17" s="2"/>
      <c r="C17" s="1">
        <f t="shared" si="0"/>
        <v>0</v>
      </c>
      <c r="E17" s="2"/>
      <c r="F17" s="1">
        <f t="shared" si="1"/>
        <v>0</v>
      </c>
    </row>
    <row r="18" spans="2:6" x14ac:dyDescent="0.2">
      <c r="B18" s="2"/>
      <c r="C18" s="1">
        <f t="shared" si="0"/>
        <v>0</v>
      </c>
      <c r="E18" s="2"/>
      <c r="F18" s="1">
        <f t="shared" si="1"/>
        <v>0</v>
      </c>
    </row>
    <row r="19" spans="2:6" x14ac:dyDescent="0.2">
      <c r="B19" s="2"/>
      <c r="C19" s="1">
        <f t="shared" si="0"/>
        <v>0</v>
      </c>
      <c r="E19" s="2"/>
      <c r="F19" s="1">
        <f t="shared" si="1"/>
        <v>0</v>
      </c>
    </row>
    <row r="20" spans="2:6" x14ac:dyDescent="0.2">
      <c r="B20" s="2"/>
      <c r="C20" s="1">
        <f t="shared" si="0"/>
        <v>0</v>
      </c>
      <c r="E20" s="2"/>
      <c r="F20" s="1">
        <f t="shared" si="1"/>
        <v>0</v>
      </c>
    </row>
    <row r="21" spans="2:6" x14ac:dyDescent="0.2">
      <c r="B21" s="2"/>
      <c r="C21" s="1">
        <f t="shared" si="0"/>
        <v>0</v>
      </c>
      <c r="E21" s="2"/>
      <c r="F21" s="1">
        <f t="shared" si="1"/>
        <v>0</v>
      </c>
    </row>
    <row r="22" spans="2:6" x14ac:dyDescent="0.2">
      <c r="B22" s="2"/>
      <c r="C22" s="1">
        <f t="shared" si="0"/>
        <v>0</v>
      </c>
      <c r="E22" s="2"/>
      <c r="F22" s="1">
        <f t="shared" si="1"/>
        <v>0</v>
      </c>
    </row>
    <row r="23" spans="2:6" x14ac:dyDescent="0.2">
      <c r="B23" s="2"/>
      <c r="C23" s="1">
        <f t="shared" si="0"/>
        <v>0</v>
      </c>
      <c r="E23" s="2"/>
      <c r="F23" s="1">
        <f t="shared" si="1"/>
        <v>0</v>
      </c>
    </row>
    <row r="24" spans="2:6" x14ac:dyDescent="0.2">
      <c r="B24" s="2"/>
      <c r="C24" s="1">
        <f t="shared" si="0"/>
        <v>0</v>
      </c>
      <c r="E24" s="2"/>
      <c r="F24" s="1">
        <f t="shared" si="1"/>
        <v>0</v>
      </c>
    </row>
    <row r="25" spans="2:6" x14ac:dyDescent="0.2">
      <c r="B25" s="2"/>
      <c r="C25" s="1">
        <f t="shared" si="0"/>
        <v>0</v>
      </c>
      <c r="E25" s="2"/>
      <c r="F25" s="1">
        <f t="shared" si="1"/>
        <v>0</v>
      </c>
    </row>
    <row r="26" spans="2:6" x14ac:dyDescent="0.2">
      <c r="B26" s="2"/>
      <c r="C26" s="1">
        <f t="shared" si="0"/>
        <v>0</v>
      </c>
      <c r="E26" s="2"/>
      <c r="F26" s="1">
        <f t="shared" si="1"/>
        <v>0</v>
      </c>
    </row>
    <row r="27" spans="2:6" x14ac:dyDescent="0.2">
      <c r="B27" s="2"/>
      <c r="C27" s="1">
        <f t="shared" si="0"/>
        <v>0</v>
      </c>
      <c r="E27" s="2"/>
      <c r="F27" s="1">
        <f t="shared" si="1"/>
        <v>0</v>
      </c>
    </row>
    <row r="28" spans="2:6" x14ac:dyDescent="0.2">
      <c r="B28" s="2"/>
      <c r="C28" s="1">
        <f t="shared" si="0"/>
        <v>0</v>
      </c>
      <c r="E28" s="2"/>
      <c r="F28" s="1">
        <f t="shared" si="1"/>
        <v>0</v>
      </c>
    </row>
    <row r="29" spans="2:6" x14ac:dyDescent="0.2">
      <c r="B29" s="2"/>
      <c r="C29" s="1">
        <f t="shared" si="0"/>
        <v>0</v>
      </c>
      <c r="E29" s="2"/>
      <c r="F29" s="1">
        <f t="shared" si="1"/>
        <v>0</v>
      </c>
    </row>
    <row r="30" spans="2:6" x14ac:dyDescent="0.2">
      <c r="B30" s="2"/>
      <c r="C30" s="1">
        <f t="shared" si="0"/>
        <v>0</v>
      </c>
      <c r="E30" s="2"/>
      <c r="F30" s="1">
        <f t="shared" si="1"/>
        <v>0</v>
      </c>
    </row>
    <row r="31" spans="2:6" x14ac:dyDescent="0.2">
      <c r="B31" s="2"/>
      <c r="C31" s="1">
        <f t="shared" si="0"/>
        <v>0</v>
      </c>
      <c r="E31" s="2"/>
      <c r="F31" s="1">
        <f t="shared" si="1"/>
        <v>0</v>
      </c>
    </row>
    <row r="32" spans="2:6" x14ac:dyDescent="0.2">
      <c r="B32" s="2"/>
      <c r="C32" s="1">
        <f t="shared" si="0"/>
        <v>0</v>
      </c>
      <c r="E32" s="2"/>
      <c r="F32" s="1">
        <f t="shared" si="1"/>
        <v>0</v>
      </c>
    </row>
    <row r="33" spans="2:6" x14ac:dyDescent="0.2">
      <c r="B33" s="2"/>
      <c r="C33" s="1">
        <f t="shared" si="0"/>
        <v>0</v>
      </c>
      <c r="E33" s="2"/>
      <c r="F33" s="1">
        <f t="shared" si="1"/>
        <v>0</v>
      </c>
    </row>
    <row r="34" spans="2:6" x14ac:dyDescent="0.2">
      <c r="B34" s="2"/>
      <c r="C34" s="1">
        <f t="shared" si="0"/>
        <v>0</v>
      </c>
      <c r="E34" s="2"/>
      <c r="F34" s="1">
        <f t="shared" si="1"/>
        <v>0</v>
      </c>
    </row>
    <row r="35" spans="2:6" x14ac:dyDescent="0.2">
      <c r="B35" s="2"/>
      <c r="C35" s="1">
        <f t="shared" si="0"/>
        <v>0</v>
      </c>
      <c r="E35" s="2"/>
      <c r="F35" s="1">
        <f t="shared" si="1"/>
        <v>0</v>
      </c>
    </row>
    <row r="36" spans="2:6" x14ac:dyDescent="0.2">
      <c r="B36" s="2"/>
      <c r="C36" s="1">
        <f t="shared" si="0"/>
        <v>0</v>
      </c>
      <c r="E36" s="2"/>
      <c r="F36" s="1">
        <f t="shared" si="1"/>
        <v>0</v>
      </c>
    </row>
    <row r="37" spans="2:6" x14ac:dyDescent="0.2">
      <c r="B37" s="2"/>
      <c r="C37" s="1">
        <f t="shared" si="0"/>
        <v>0</v>
      </c>
      <c r="E37" s="2"/>
      <c r="F37" s="1">
        <f t="shared" si="1"/>
        <v>0</v>
      </c>
    </row>
    <row r="38" spans="2:6" x14ac:dyDescent="0.2">
      <c r="B38" s="2"/>
      <c r="C38" s="1">
        <f t="shared" si="0"/>
        <v>0</v>
      </c>
      <c r="E38" s="2"/>
      <c r="F38" s="1">
        <f t="shared" si="1"/>
        <v>0</v>
      </c>
    </row>
    <row r="39" spans="2:6" x14ac:dyDescent="0.2">
      <c r="B39" s="2"/>
      <c r="C39" s="1">
        <f t="shared" si="0"/>
        <v>0</v>
      </c>
      <c r="E39" s="2"/>
      <c r="F39" s="1">
        <f t="shared" si="1"/>
        <v>0</v>
      </c>
    </row>
    <row r="40" spans="2:6" x14ac:dyDescent="0.2">
      <c r="B40" s="2"/>
      <c r="C40" s="1">
        <f t="shared" si="0"/>
        <v>0</v>
      </c>
      <c r="E40" s="2"/>
      <c r="F40" s="1">
        <f t="shared" si="1"/>
        <v>0</v>
      </c>
    </row>
    <row r="41" spans="2:6" x14ac:dyDescent="0.2">
      <c r="B41" s="2"/>
      <c r="C41" s="1">
        <f t="shared" si="0"/>
        <v>0</v>
      </c>
      <c r="E41" s="2"/>
      <c r="F41" s="1">
        <f t="shared" si="1"/>
        <v>0</v>
      </c>
    </row>
    <row r="42" spans="2:6" x14ac:dyDescent="0.2">
      <c r="B42" s="2"/>
      <c r="C42" s="1">
        <f t="shared" si="0"/>
        <v>0</v>
      </c>
      <c r="E42" s="2"/>
      <c r="F42" s="1">
        <f t="shared" si="1"/>
        <v>0</v>
      </c>
    </row>
    <row r="43" spans="2:6" x14ac:dyDescent="0.2">
      <c r="B43" s="2"/>
      <c r="C43" s="1">
        <f t="shared" si="0"/>
        <v>0</v>
      </c>
      <c r="E43" s="2"/>
      <c r="F43" s="1">
        <f t="shared" si="1"/>
        <v>0</v>
      </c>
    </row>
    <row r="44" spans="2:6" x14ac:dyDescent="0.2">
      <c r="B44" s="2"/>
      <c r="C44" s="1">
        <f t="shared" si="0"/>
        <v>0</v>
      </c>
      <c r="E44" s="2"/>
      <c r="F44" s="1">
        <f t="shared" si="1"/>
        <v>0</v>
      </c>
    </row>
    <row r="45" spans="2:6" x14ac:dyDescent="0.2">
      <c r="B45" s="2"/>
      <c r="C45" s="1">
        <f t="shared" si="0"/>
        <v>0</v>
      </c>
      <c r="E45" s="2"/>
      <c r="F45" s="1">
        <f t="shared" si="1"/>
        <v>0</v>
      </c>
    </row>
    <row r="46" spans="2:6" x14ac:dyDescent="0.2">
      <c r="B46" s="2"/>
      <c r="C46" s="1">
        <f t="shared" si="0"/>
        <v>0</v>
      </c>
      <c r="E46" s="2"/>
      <c r="F46" s="1">
        <f t="shared" si="1"/>
        <v>0</v>
      </c>
    </row>
    <row r="47" spans="2:6" x14ac:dyDescent="0.2">
      <c r="B47" s="2"/>
      <c r="C47" s="1">
        <f t="shared" si="0"/>
        <v>0</v>
      </c>
      <c r="E47" s="2"/>
      <c r="F47" s="1">
        <f t="shared" si="1"/>
        <v>0</v>
      </c>
    </row>
    <row r="48" spans="2:6" x14ac:dyDescent="0.2">
      <c r="B48" s="2"/>
      <c r="C48" s="1">
        <f t="shared" si="0"/>
        <v>0</v>
      </c>
      <c r="E48" s="2"/>
      <c r="F48" s="1">
        <f t="shared" si="1"/>
        <v>0</v>
      </c>
    </row>
    <row r="49" spans="2:6" x14ac:dyDescent="0.2">
      <c r="B49" s="2"/>
      <c r="C49" s="1">
        <f t="shared" si="0"/>
        <v>0</v>
      </c>
      <c r="E49" s="2"/>
      <c r="F49" s="1">
        <f t="shared" si="1"/>
        <v>0</v>
      </c>
    </row>
    <row r="50" spans="2:6" x14ac:dyDescent="0.2">
      <c r="B50" s="2"/>
      <c r="C50" s="1">
        <f t="shared" si="0"/>
        <v>0</v>
      </c>
      <c r="E50" s="2"/>
      <c r="F50" s="1">
        <f t="shared" si="1"/>
        <v>0</v>
      </c>
    </row>
    <row r="51" spans="2:6" x14ac:dyDescent="0.2">
      <c r="B51" s="2"/>
      <c r="C51" s="1">
        <f t="shared" si="0"/>
        <v>0</v>
      </c>
      <c r="E51" s="2"/>
      <c r="F51" s="1">
        <f t="shared" si="1"/>
        <v>0</v>
      </c>
    </row>
  </sheetData>
  <sheetProtection algorithmName="SHA-512" hashValue="rO5Y22dlGLcDE5m4vhZmQA6YfyPUr68GuxskUFKv2WK9jOsvtEVkfDXD/IzIs1xi2n1N0fqMDGg9H+5Mlz1uIA==" saltValue="FmQtxfYd81ITyhYMbmR+fQ==" spinCount="100000" sheet="1" objects="1" scenarios="1"/>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51"/>
  <sheetViews>
    <sheetView showGridLines="0" zoomScaleNormal="100" zoomScalePageLayoutView="150" workbookViewId="0">
      <selection activeCell="B2" sqref="B2"/>
    </sheetView>
  </sheetViews>
  <sheetFormatPr baseColWidth="10" defaultColWidth="8.83203125" defaultRowHeight="15" x14ac:dyDescent="0.2"/>
  <cols>
    <col min="2" max="2" width="13.33203125" customWidth="1"/>
    <col min="3" max="3" width="13.5" customWidth="1"/>
  </cols>
  <sheetData>
    <row r="1" spans="2:3" ht="50" x14ac:dyDescent="0.2">
      <c r="B1" s="23" t="s">
        <v>43</v>
      </c>
      <c r="C1" s="21" t="s">
        <v>42</v>
      </c>
    </row>
    <row r="2" spans="2:3" x14ac:dyDescent="0.2">
      <c r="B2" s="2"/>
      <c r="C2" s="1">
        <f>(B2*0.22)</f>
        <v>0</v>
      </c>
    </row>
    <row r="3" spans="2:3" x14ac:dyDescent="0.2">
      <c r="B3" s="2"/>
      <c r="C3" s="1">
        <f t="shared" ref="C3:C51" si="0">(B3*0.22)</f>
        <v>0</v>
      </c>
    </row>
    <row r="4" spans="2:3" x14ac:dyDescent="0.2">
      <c r="B4" s="2"/>
      <c r="C4" s="1">
        <f t="shared" si="0"/>
        <v>0</v>
      </c>
    </row>
    <row r="5" spans="2:3" x14ac:dyDescent="0.2">
      <c r="B5" s="2"/>
      <c r="C5" s="1">
        <f t="shared" si="0"/>
        <v>0</v>
      </c>
    </row>
    <row r="6" spans="2:3" x14ac:dyDescent="0.2">
      <c r="B6" s="2"/>
      <c r="C6" s="1">
        <f t="shared" si="0"/>
        <v>0</v>
      </c>
    </row>
    <row r="7" spans="2:3" x14ac:dyDescent="0.2">
      <c r="B7" s="2"/>
      <c r="C7" s="1">
        <f t="shared" si="0"/>
        <v>0</v>
      </c>
    </row>
    <row r="8" spans="2:3" x14ac:dyDescent="0.2">
      <c r="B8" s="2"/>
      <c r="C8" s="1">
        <f t="shared" si="0"/>
        <v>0</v>
      </c>
    </row>
    <row r="9" spans="2:3" x14ac:dyDescent="0.2">
      <c r="B9" s="2"/>
      <c r="C9" s="1">
        <f t="shared" si="0"/>
        <v>0</v>
      </c>
    </row>
    <row r="10" spans="2:3" x14ac:dyDescent="0.2">
      <c r="B10" s="2"/>
      <c r="C10" s="1">
        <f t="shared" si="0"/>
        <v>0</v>
      </c>
    </row>
    <row r="11" spans="2:3" x14ac:dyDescent="0.2">
      <c r="B11" s="2"/>
      <c r="C11" s="1">
        <f t="shared" si="0"/>
        <v>0</v>
      </c>
    </row>
    <row r="12" spans="2:3" x14ac:dyDescent="0.2">
      <c r="B12" s="2"/>
      <c r="C12" s="1">
        <f t="shared" si="0"/>
        <v>0</v>
      </c>
    </row>
    <row r="13" spans="2:3" x14ac:dyDescent="0.2">
      <c r="B13" s="2"/>
      <c r="C13" s="1">
        <f t="shared" si="0"/>
        <v>0</v>
      </c>
    </row>
    <row r="14" spans="2:3" x14ac:dyDescent="0.2">
      <c r="B14" s="2"/>
      <c r="C14" s="1">
        <f t="shared" si="0"/>
        <v>0</v>
      </c>
    </row>
    <row r="15" spans="2:3" x14ac:dyDescent="0.2">
      <c r="B15" s="2"/>
      <c r="C15" s="1">
        <f t="shared" si="0"/>
        <v>0</v>
      </c>
    </row>
    <row r="16" spans="2:3" x14ac:dyDescent="0.2">
      <c r="B16" s="2"/>
      <c r="C16" s="1">
        <f t="shared" si="0"/>
        <v>0</v>
      </c>
    </row>
    <row r="17" spans="2:3" x14ac:dyDescent="0.2">
      <c r="B17" s="2"/>
      <c r="C17" s="1">
        <f t="shared" si="0"/>
        <v>0</v>
      </c>
    </row>
    <row r="18" spans="2:3" x14ac:dyDescent="0.2">
      <c r="B18" s="2"/>
      <c r="C18" s="1">
        <f t="shared" si="0"/>
        <v>0</v>
      </c>
    </row>
    <row r="19" spans="2:3" x14ac:dyDescent="0.2">
      <c r="B19" s="2"/>
      <c r="C19" s="1">
        <f t="shared" si="0"/>
        <v>0</v>
      </c>
    </row>
    <row r="20" spans="2:3" x14ac:dyDescent="0.2">
      <c r="B20" s="2"/>
      <c r="C20" s="1">
        <f t="shared" si="0"/>
        <v>0</v>
      </c>
    </row>
    <row r="21" spans="2:3" x14ac:dyDescent="0.2">
      <c r="B21" s="2"/>
      <c r="C21" s="1">
        <f t="shared" si="0"/>
        <v>0</v>
      </c>
    </row>
    <row r="22" spans="2:3" x14ac:dyDescent="0.2">
      <c r="B22" s="2"/>
      <c r="C22" s="1">
        <f t="shared" si="0"/>
        <v>0</v>
      </c>
    </row>
    <row r="23" spans="2:3" x14ac:dyDescent="0.2">
      <c r="B23" s="2"/>
      <c r="C23" s="1">
        <f t="shared" si="0"/>
        <v>0</v>
      </c>
    </row>
    <row r="24" spans="2:3" x14ac:dyDescent="0.2">
      <c r="B24" s="2"/>
      <c r="C24" s="1">
        <f t="shared" si="0"/>
        <v>0</v>
      </c>
    </row>
    <row r="25" spans="2:3" x14ac:dyDescent="0.2">
      <c r="B25" s="2"/>
      <c r="C25" s="1">
        <f t="shared" si="0"/>
        <v>0</v>
      </c>
    </row>
    <row r="26" spans="2:3" x14ac:dyDescent="0.2">
      <c r="B26" s="2"/>
      <c r="C26" s="1">
        <f t="shared" si="0"/>
        <v>0</v>
      </c>
    </row>
    <row r="27" spans="2:3" x14ac:dyDescent="0.2">
      <c r="B27" s="2"/>
      <c r="C27" s="1">
        <f t="shared" si="0"/>
        <v>0</v>
      </c>
    </row>
    <row r="28" spans="2:3" x14ac:dyDescent="0.2">
      <c r="B28" s="2"/>
      <c r="C28" s="1">
        <f t="shared" si="0"/>
        <v>0</v>
      </c>
    </row>
    <row r="29" spans="2:3" x14ac:dyDescent="0.2">
      <c r="B29" s="2"/>
      <c r="C29" s="1">
        <f t="shared" si="0"/>
        <v>0</v>
      </c>
    </row>
    <row r="30" spans="2:3" x14ac:dyDescent="0.2">
      <c r="B30" s="2"/>
      <c r="C30" s="1">
        <f t="shared" si="0"/>
        <v>0</v>
      </c>
    </row>
    <row r="31" spans="2:3" x14ac:dyDescent="0.2">
      <c r="B31" s="2"/>
      <c r="C31" s="1">
        <f t="shared" si="0"/>
        <v>0</v>
      </c>
    </row>
    <row r="32" spans="2:3" x14ac:dyDescent="0.2">
      <c r="B32" s="2"/>
      <c r="C32" s="1">
        <f t="shared" si="0"/>
        <v>0</v>
      </c>
    </row>
    <row r="33" spans="2:3" x14ac:dyDescent="0.2">
      <c r="B33" s="2"/>
      <c r="C33" s="1">
        <f t="shared" si="0"/>
        <v>0</v>
      </c>
    </row>
    <row r="34" spans="2:3" x14ac:dyDescent="0.2">
      <c r="B34" s="2"/>
      <c r="C34" s="1">
        <f t="shared" si="0"/>
        <v>0</v>
      </c>
    </row>
    <row r="35" spans="2:3" x14ac:dyDescent="0.2">
      <c r="B35" s="2"/>
      <c r="C35" s="1">
        <f t="shared" si="0"/>
        <v>0</v>
      </c>
    </row>
    <row r="36" spans="2:3" x14ac:dyDescent="0.2">
      <c r="B36" s="2"/>
      <c r="C36" s="1">
        <f t="shared" si="0"/>
        <v>0</v>
      </c>
    </row>
    <row r="37" spans="2:3" x14ac:dyDescent="0.2">
      <c r="B37" s="2"/>
      <c r="C37" s="1">
        <f t="shared" si="0"/>
        <v>0</v>
      </c>
    </row>
    <row r="38" spans="2:3" x14ac:dyDescent="0.2">
      <c r="B38" s="2"/>
      <c r="C38" s="1">
        <f t="shared" si="0"/>
        <v>0</v>
      </c>
    </row>
    <row r="39" spans="2:3" x14ac:dyDescent="0.2">
      <c r="B39" s="2"/>
      <c r="C39" s="1">
        <f t="shared" si="0"/>
        <v>0</v>
      </c>
    </row>
    <row r="40" spans="2:3" x14ac:dyDescent="0.2">
      <c r="B40" s="2"/>
      <c r="C40" s="1">
        <f t="shared" si="0"/>
        <v>0</v>
      </c>
    </row>
    <row r="41" spans="2:3" x14ac:dyDescent="0.2">
      <c r="B41" s="2"/>
      <c r="C41" s="1">
        <f t="shared" si="0"/>
        <v>0</v>
      </c>
    </row>
    <row r="42" spans="2:3" x14ac:dyDescent="0.2">
      <c r="B42" s="2"/>
      <c r="C42" s="1">
        <f t="shared" si="0"/>
        <v>0</v>
      </c>
    </row>
    <row r="43" spans="2:3" x14ac:dyDescent="0.2">
      <c r="B43" s="2"/>
      <c r="C43" s="1">
        <f t="shared" si="0"/>
        <v>0</v>
      </c>
    </row>
    <row r="44" spans="2:3" x14ac:dyDescent="0.2">
      <c r="B44" s="2"/>
      <c r="C44" s="1">
        <f t="shared" si="0"/>
        <v>0</v>
      </c>
    </row>
    <row r="45" spans="2:3" x14ac:dyDescent="0.2">
      <c r="B45" s="2"/>
      <c r="C45" s="1">
        <f t="shared" si="0"/>
        <v>0</v>
      </c>
    </row>
    <row r="46" spans="2:3" x14ac:dyDescent="0.2">
      <c r="B46" s="2"/>
      <c r="C46" s="1">
        <f t="shared" si="0"/>
        <v>0</v>
      </c>
    </row>
    <row r="47" spans="2:3" x14ac:dyDescent="0.2">
      <c r="B47" s="2"/>
      <c r="C47" s="1">
        <f t="shared" si="0"/>
        <v>0</v>
      </c>
    </row>
    <row r="48" spans="2:3" x14ac:dyDescent="0.2">
      <c r="B48" s="2"/>
      <c r="C48" s="1">
        <f t="shared" si="0"/>
        <v>0</v>
      </c>
    </row>
    <row r="49" spans="2:3" x14ac:dyDescent="0.2">
      <c r="B49" s="2"/>
      <c r="C49" s="1">
        <f t="shared" si="0"/>
        <v>0</v>
      </c>
    </row>
    <row r="50" spans="2:3" x14ac:dyDescent="0.2">
      <c r="B50" s="2"/>
      <c r="C50" s="1">
        <f t="shared" si="0"/>
        <v>0</v>
      </c>
    </row>
    <row r="51" spans="2:3" x14ac:dyDescent="0.2">
      <c r="B51" s="2"/>
      <c r="C51" s="1">
        <f t="shared" si="0"/>
        <v>0</v>
      </c>
    </row>
  </sheetData>
  <sheetProtection algorithmName="SHA-512" hashValue="m53NVTkK6cIc26Vraa5+U/lmfkacs1qpziaQhdefQVRucKnSR3Ug0Pbom2FSQj7PiXkO6TkGF/A1aA5zAnCU7A==" saltValue="CdVjK6a0HXtxQzvtMB1WyA==" spinCount="100000" sheet="1" objects="1" scenarios="1"/>
  <pageMargins left="0.7" right="0.7" top="0.75" bottom="0.75" header="0.3" footer="0.3"/>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sheetPr>
  <dimension ref="A5:R127"/>
  <sheetViews>
    <sheetView showGridLines="0" zoomScale="85" zoomScaleNormal="85" zoomScalePageLayoutView="150" workbookViewId="0">
      <selection activeCell="A7" sqref="A7"/>
    </sheetView>
  </sheetViews>
  <sheetFormatPr baseColWidth="10" defaultColWidth="8.83203125" defaultRowHeight="15" x14ac:dyDescent="0.2"/>
  <cols>
    <col min="1" max="1" width="9.1640625" customWidth="1"/>
    <col min="2" max="2" width="18.33203125" hidden="1" customWidth="1"/>
    <col min="3" max="3" width="22.5" hidden="1" customWidth="1"/>
    <col min="4" max="5" width="23.5" hidden="1" customWidth="1"/>
    <col min="6" max="6" width="9.33203125" customWidth="1"/>
    <col min="7" max="7" width="7.83203125" style="3" customWidth="1"/>
    <col min="8" max="9" width="13" style="3" customWidth="1"/>
    <col min="10" max="10" width="35" style="9" customWidth="1"/>
    <col min="11" max="11" width="1.5" customWidth="1"/>
    <col min="12" max="12" width="9.33203125" customWidth="1"/>
    <col min="13" max="13" width="17.5" hidden="1" customWidth="1"/>
    <col min="14" max="14" width="9.1640625" customWidth="1"/>
    <col min="15" max="15" width="7.6640625" customWidth="1"/>
    <col min="16" max="16" width="14.83203125" style="3" customWidth="1"/>
    <col min="17" max="17" width="11.5" customWidth="1"/>
    <col min="18" max="18" width="33.5" customWidth="1"/>
  </cols>
  <sheetData>
    <row r="5" spans="1:18" ht="16" thickBot="1" x14ac:dyDescent="0.25"/>
    <row r="6" spans="1:18" ht="71.25" customHeight="1" x14ac:dyDescent="0.2">
      <c r="A6" s="22" t="s">
        <v>51</v>
      </c>
      <c r="B6" s="10" t="s">
        <v>5</v>
      </c>
      <c r="C6" s="6" t="s">
        <v>4</v>
      </c>
      <c r="D6" s="6" t="s">
        <v>3</v>
      </c>
      <c r="E6" s="6" t="s">
        <v>21</v>
      </c>
      <c r="F6" s="6" t="s">
        <v>20</v>
      </c>
      <c r="G6" s="6" t="s">
        <v>2</v>
      </c>
      <c r="H6" s="6" t="s">
        <v>87</v>
      </c>
      <c r="I6" s="6" t="s">
        <v>88</v>
      </c>
      <c r="J6" s="6" t="s">
        <v>25</v>
      </c>
      <c r="L6" s="22" t="s">
        <v>52</v>
      </c>
      <c r="M6" s="13" t="s">
        <v>22</v>
      </c>
      <c r="N6" s="7" t="s">
        <v>23</v>
      </c>
      <c r="O6" s="7" t="s">
        <v>19</v>
      </c>
      <c r="P6" s="7" t="s">
        <v>89</v>
      </c>
      <c r="Q6" s="7" t="s">
        <v>90</v>
      </c>
      <c r="R6" s="12" t="s">
        <v>34</v>
      </c>
    </row>
    <row r="7" spans="1:18" ht="54" customHeight="1" x14ac:dyDescent="0.2">
      <c r="A7" s="24"/>
      <c r="B7" s="16">
        <f>IF(A7&gt;205, 1, 0)</f>
        <v>0</v>
      </c>
      <c r="C7" s="4">
        <f>((A7*0.458)-3.26)</f>
        <v>-3.26</v>
      </c>
      <c r="D7" s="4">
        <f>((A7*0.945)-103.5)</f>
        <v>-103.5</v>
      </c>
      <c r="E7" s="4">
        <f>IF(B7=0, C7, D7)</f>
        <v>-3.26</v>
      </c>
      <c r="F7" s="4">
        <f>MAX(0,ROUND(E7,0))</f>
        <v>0</v>
      </c>
      <c r="G7" s="4" t="str">
        <f>VLOOKUP(F7,$A$60:$B$70, 2)</f>
        <v>L-</v>
      </c>
      <c r="H7" s="4">
        <f>VLOOKUP(F7,$A$72:$B$82,2)</f>
        <v>3</v>
      </c>
      <c r="I7" s="4">
        <f>(H7*43.56)</f>
        <v>130.68</v>
      </c>
      <c r="J7" s="14" t="str">
        <f>VLOOKUP(F7,$A$85:$B$93,2)</f>
        <v>P2O5 may be applied, plant response likely</v>
      </c>
      <c r="L7" s="24"/>
      <c r="M7" s="16">
        <f>(L7*0.71)</f>
        <v>0</v>
      </c>
      <c r="N7" s="4">
        <f>MAX(0,ROUND(M7,0))</f>
        <v>0</v>
      </c>
      <c r="O7" s="4" t="str">
        <f>VLOOKUP(N7,$A$96:$B$106, 2)</f>
        <v>L-</v>
      </c>
      <c r="P7" s="4">
        <f>VLOOKUP(N7,$A$109:$B$119,2)</f>
        <v>3</v>
      </c>
      <c r="Q7" s="4">
        <f>(P7*43.56)</f>
        <v>130.68</v>
      </c>
      <c r="R7" s="19" t="str">
        <f t="shared" ref="R7:R38" si="0">VLOOKUP(N7,$A$122:$B$127,2)</f>
        <v>K2O may be applied, plant response likely</v>
      </c>
    </row>
    <row r="8" spans="1:18" ht="54" customHeight="1" x14ac:dyDescent="0.2">
      <c r="A8" s="25"/>
      <c r="B8" s="17">
        <f t="shared" ref="B8:B56" si="1">IF(A8&gt;205, 1, 0)</f>
        <v>0</v>
      </c>
      <c r="C8" s="11">
        <f t="shared" ref="C8:C56" si="2">((A8*0.458)-3.26)</f>
        <v>-3.26</v>
      </c>
      <c r="D8" s="11">
        <f t="shared" ref="D8:D56" si="3">((A8*0.945)-103.5)</f>
        <v>-103.5</v>
      </c>
      <c r="E8" s="11">
        <f t="shared" ref="E8:E56" si="4">IF(B8=0, C8, D8)</f>
        <v>-3.26</v>
      </c>
      <c r="F8" s="11">
        <f t="shared" ref="F8:F56" si="5">MAX(0,ROUND(E8,0))</f>
        <v>0</v>
      </c>
      <c r="G8" s="11" t="str">
        <f t="shared" ref="G8:G56" si="6">VLOOKUP(F8,$A$60:$B$70, 2)</f>
        <v>L-</v>
      </c>
      <c r="H8" s="11">
        <f t="shared" ref="H8:H56" si="7">VLOOKUP(F8,$A$72:$B$82,2)</f>
        <v>3</v>
      </c>
      <c r="I8" s="11">
        <f t="shared" ref="I8:I56" si="8">(H8*43.56)</f>
        <v>130.68</v>
      </c>
      <c r="J8" s="15" t="str">
        <f t="shared" ref="J8:J56" si="9">VLOOKUP(F8,$A$85:$B$93,2)</f>
        <v>P2O5 may be applied, plant response likely</v>
      </c>
      <c r="L8" s="26"/>
      <c r="M8" s="18">
        <f t="shared" ref="M8:M56" si="10">(L8*0.71)</f>
        <v>0</v>
      </c>
      <c r="N8" s="12">
        <f t="shared" ref="N8:N56" si="11">MAX(0,ROUND(M8,0))</f>
        <v>0</v>
      </c>
      <c r="O8" s="12" t="str">
        <f t="shared" ref="O8:O56" si="12">VLOOKUP(N8,$A$96:$B$106, 2)</f>
        <v>L-</v>
      </c>
      <c r="P8" s="12">
        <f t="shared" ref="P8:P56" si="13">VLOOKUP(N8,$A$109:$B$119,2)</f>
        <v>3</v>
      </c>
      <c r="Q8" s="12">
        <f t="shared" ref="Q8:Q56" si="14">(P8*43.56)</f>
        <v>130.68</v>
      </c>
      <c r="R8" s="20" t="str">
        <f t="shared" si="0"/>
        <v>K2O may be applied, plant response likely</v>
      </c>
    </row>
    <row r="9" spans="1:18" ht="54" customHeight="1" x14ac:dyDescent="0.2">
      <c r="A9" s="24"/>
      <c r="B9" s="16">
        <f t="shared" si="1"/>
        <v>0</v>
      </c>
      <c r="C9" s="4">
        <f t="shared" si="2"/>
        <v>-3.26</v>
      </c>
      <c r="D9" s="4">
        <f t="shared" si="3"/>
        <v>-103.5</v>
      </c>
      <c r="E9" s="4">
        <f t="shared" si="4"/>
        <v>-3.26</v>
      </c>
      <c r="F9" s="4">
        <f t="shared" si="5"/>
        <v>0</v>
      </c>
      <c r="G9" s="4" t="str">
        <f t="shared" si="6"/>
        <v>L-</v>
      </c>
      <c r="H9" s="4">
        <f t="shared" si="7"/>
        <v>3</v>
      </c>
      <c r="I9" s="4">
        <f t="shared" si="8"/>
        <v>130.68</v>
      </c>
      <c r="J9" s="14" t="str">
        <f t="shared" si="9"/>
        <v>P2O5 may be applied, plant response likely</v>
      </c>
      <c r="L9" s="24"/>
      <c r="M9" s="16">
        <f t="shared" si="10"/>
        <v>0</v>
      </c>
      <c r="N9" s="4">
        <f t="shared" si="11"/>
        <v>0</v>
      </c>
      <c r="O9" s="4" t="str">
        <f t="shared" si="12"/>
        <v>L-</v>
      </c>
      <c r="P9" s="4">
        <f t="shared" si="13"/>
        <v>3</v>
      </c>
      <c r="Q9" s="4">
        <f t="shared" si="14"/>
        <v>130.68</v>
      </c>
      <c r="R9" s="19" t="str">
        <f t="shared" si="0"/>
        <v>K2O may be applied, plant response likely</v>
      </c>
    </row>
    <row r="10" spans="1:18" ht="54" customHeight="1" x14ac:dyDescent="0.2">
      <c r="A10" s="25"/>
      <c r="B10" s="17">
        <f t="shared" si="1"/>
        <v>0</v>
      </c>
      <c r="C10" s="11">
        <f t="shared" si="2"/>
        <v>-3.26</v>
      </c>
      <c r="D10" s="11">
        <f t="shared" si="3"/>
        <v>-103.5</v>
      </c>
      <c r="E10" s="11">
        <f t="shared" si="4"/>
        <v>-3.26</v>
      </c>
      <c r="F10" s="11">
        <f t="shared" si="5"/>
        <v>0</v>
      </c>
      <c r="G10" s="11" t="str">
        <f t="shared" si="6"/>
        <v>L-</v>
      </c>
      <c r="H10" s="11">
        <f t="shared" si="7"/>
        <v>3</v>
      </c>
      <c r="I10" s="11">
        <f t="shared" si="8"/>
        <v>130.68</v>
      </c>
      <c r="J10" s="15" t="str">
        <f t="shared" si="9"/>
        <v>P2O5 may be applied, plant response likely</v>
      </c>
      <c r="L10" s="26"/>
      <c r="M10" s="18">
        <f t="shared" si="10"/>
        <v>0</v>
      </c>
      <c r="N10" s="12">
        <f t="shared" si="11"/>
        <v>0</v>
      </c>
      <c r="O10" s="12" t="str">
        <f t="shared" si="12"/>
        <v>L-</v>
      </c>
      <c r="P10" s="12">
        <f t="shared" si="13"/>
        <v>3</v>
      </c>
      <c r="Q10" s="12">
        <f t="shared" si="14"/>
        <v>130.68</v>
      </c>
      <c r="R10" s="20" t="str">
        <f t="shared" si="0"/>
        <v>K2O may be applied, plant response likely</v>
      </c>
    </row>
    <row r="11" spans="1:18" ht="54" customHeight="1" x14ac:dyDescent="0.2">
      <c r="A11" s="24"/>
      <c r="B11" s="16">
        <f t="shared" si="1"/>
        <v>0</v>
      </c>
      <c r="C11" s="4">
        <f t="shared" si="2"/>
        <v>-3.26</v>
      </c>
      <c r="D11" s="4">
        <f t="shared" si="3"/>
        <v>-103.5</v>
      </c>
      <c r="E11" s="4">
        <f t="shared" si="4"/>
        <v>-3.26</v>
      </c>
      <c r="F11" s="4">
        <f t="shared" si="5"/>
        <v>0</v>
      </c>
      <c r="G11" s="4" t="str">
        <f t="shared" si="6"/>
        <v>L-</v>
      </c>
      <c r="H11" s="4">
        <f t="shared" si="7"/>
        <v>3</v>
      </c>
      <c r="I11" s="4">
        <f t="shared" si="8"/>
        <v>130.68</v>
      </c>
      <c r="J11" s="14" t="str">
        <f>VLOOKUP(F11,$A$85:$B$93,2)</f>
        <v>P2O5 may be applied, plant response likely</v>
      </c>
      <c r="L11" s="24"/>
      <c r="M11" s="16">
        <f t="shared" si="10"/>
        <v>0</v>
      </c>
      <c r="N11" s="4">
        <f t="shared" si="11"/>
        <v>0</v>
      </c>
      <c r="O11" s="4" t="str">
        <f t="shared" si="12"/>
        <v>L-</v>
      </c>
      <c r="P11" s="4">
        <f t="shared" si="13"/>
        <v>3</v>
      </c>
      <c r="Q11" s="4">
        <f t="shared" si="14"/>
        <v>130.68</v>
      </c>
      <c r="R11" s="19" t="str">
        <f t="shared" si="0"/>
        <v>K2O may be applied, plant response likely</v>
      </c>
    </row>
    <row r="12" spans="1:18" ht="54" customHeight="1" x14ac:dyDescent="0.2">
      <c r="A12" s="25"/>
      <c r="B12" s="17">
        <f t="shared" si="1"/>
        <v>0</v>
      </c>
      <c r="C12" s="11">
        <f t="shared" si="2"/>
        <v>-3.26</v>
      </c>
      <c r="D12" s="11">
        <f t="shared" si="3"/>
        <v>-103.5</v>
      </c>
      <c r="E12" s="11">
        <f t="shared" si="4"/>
        <v>-3.26</v>
      </c>
      <c r="F12" s="11">
        <f t="shared" si="5"/>
        <v>0</v>
      </c>
      <c r="G12" s="11" t="str">
        <f t="shared" si="6"/>
        <v>L-</v>
      </c>
      <c r="H12" s="11">
        <f t="shared" si="7"/>
        <v>3</v>
      </c>
      <c r="I12" s="11">
        <f t="shared" si="8"/>
        <v>130.68</v>
      </c>
      <c r="J12" s="15" t="str">
        <f t="shared" si="9"/>
        <v>P2O5 may be applied, plant response likely</v>
      </c>
      <c r="L12" s="26"/>
      <c r="M12" s="18">
        <f t="shared" si="10"/>
        <v>0</v>
      </c>
      <c r="N12" s="12">
        <f t="shared" si="11"/>
        <v>0</v>
      </c>
      <c r="O12" s="12" t="str">
        <f t="shared" si="12"/>
        <v>L-</v>
      </c>
      <c r="P12" s="12">
        <f t="shared" si="13"/>
        <v>3</v>
      </c>
      <c r="Q12" s="12">
        <f t="shared" si="14"/>
        <v>130.68</v>
      </c>
      <c r="R12" s="20" t="str">
        <f t="shared" si="0"/>
        <v>K2O may be applied, plant response likely</v>
      </c>
    </row>
    <row r="13" spans="1:18" ht="54" customHeight="1" x14ac:dyDescent="0.2">
      <c r="A13" s="24"/>
      <c r="B13" s="16">
        <f t="shared" si="1"/>
        <v>0</v>
      </c>
      <c r="C13" s="4">
        <f t="shared" si="2"/>
        <v>-3.26</v>
      </c>
      <c r="D13" s="4">
        <f t="shared" si="3"/>
        <v>-103.5</v>
      </c>
      <c r="E13" s="4">
        <f t="shared" si="4"/>
        <v>-3.26</v>
      </c>
      <c r="F13" s="4">
        <f t="shared" si="5"/>
        <v>0</v>
      </c>
      <c r="G13" s="4" t="str">
        <f t="shared" si="6"/>
        <v>L-</v>
      </c>
      <c r="H13" s="4">
        <f t="shared" si="7"/>
        <v>3</v>
      </c>
      <c r="I13" s="4">
        <f t="shared" si="8"/>
        <v>130.68</v>
      </c>
      <c r="J13" s="14" t="str">
        <f t="shared" si="9"/>
        <v>P2O5 may be applied, plant response likely</v>
      </c>
      <c r="L13" s="24"/>
      <c r="M13" s="16">
        <f t="shared" si="10"/>
        <v>0</v>
      </c>
      <c r="N13" s="4">
        <f t="shared" si="11"/>
        <v>0</v>
      </c>
      <c r="O13" s="4" t="str">
        <f t="shared" si="12"/>
        <v>L-</v>
      </c>
      <c r="P13" s="4">
        <f t="shared" si="13"/>
        <v>3</v>
      </c>
      <c r="Q13" s="4">
        <f t="shared" si="14"/>
        <v>130.68</v>
      </c>
      <c r="R13" s="19" t="str">
        <f t="shared" si="0"/>
        <v>K2O may be applied, plant response likely</v>
      </c>
    </row>
    <row r="14" spans="1:18" ht="54" customHeight="1" x14ac:dyDescent="0.2">
      <c r="A14" s="25"/>
      <c r="B14" s="17">
        <f t="shared" si="1"/>
        <v>0</v>
      </c>
      <c r="C14" s="11">
        <f t="shared" si="2"/>
        <v>-3.26</v>
      </c>
      <c r="D14" s="11">
        <f t="shared" si="3"/>
        <v>-103.5</v>
      </c>
      <c r="E14" s="11">
        <f t="shared" si="4"/>
        <v>-3.26</v>
      </c>
      <c r="F14" s="11">
        <f t="shared" si="5"/>
        <v>0</v>
      </c>
      <c r="G14" s="11" t="str">
        <f t="shared" si="6"/>
        <v>L-</v>
      </c>
      <c r="H14" s="11">
        <f t="shared" si="7"/>
        <v>3</v>
      </c>
      <c r="I14" s="11">
        <f t="shared" si="8"/>
        <v>130.68</v>
      </c>
      <c r="J14" s="15" t="str">
        <f t="shared" si="9"/>
        <v>P2O5 may be applied, plant response likely</v>
      </c>
      <c r="L14" s="26"/>
      <c r="M14" s="18">
        <f t="shared" si="10"/>
        <v>0</v>
      </c>
      <c r="N14" s="12">
        <f t="shared" si="11"/>
        <v>0</v>
      </c>
      <c r="O14" s="12" t="str">
        <f t="shared" si="12"/>
        <v>L-</v>
      </c>
      <c r="P14" s="12">
        <f t="shared" si="13"/>
        <v>3</v>
      </c>
      <c r="Q14" s="12">
        <f t="shared" si="14"/>
        <v>130.68</v>
      </c>
      <c r="R14" s="20" t="str">
        <f t="shared" si="0"/>
        <v>K2O may be applied, plant response likely</v>
      </c>
    </row>
    <row r="15" spans="1:18" ht="54" customHeight="1" x14ac:dyDescent="0.2">
      <c r="A15" s="24"/>
      <c r="B15" s="16">
        <f t="shared" si="1"/>
        <v>0</v>
      </c>
      <c r="C15" s="4">
        <f t="shared" si="2"/>
        <v>-3.26</v>
      </c>
      <c r="D15" s="4">
        <f t="shared" si="3"/>
        <v>-103.5</v>
      </c>
      <c r="E15" s="4">
        <f t="shared" si="4"/>
        <v>-3.26</v>
      </c>
      <c r="F15" s="4">
        <f t="shared" si="5"/>
        <v>0</v>
      </c>
      <c r="G15" s="4" t="str">
        <f t="shared" si="6"/>
        <v>L-</v>
      </c>
      <c r="H15" s="4">
        <f t="shared" si="7"/>
        <v>3</v>
      </c>
      <c r="I15" s="4">
        <f t="shared" si="8"/>
        <v>130.68</v>
      </c>
      <c r="J15" s="14" t="str">
        <f t="shared" si="9"/>
        <v>P2O5 may be applied, plant response likely</v>
      </c>
      <c r="L15" s="24"/>
      <c r="M15" s="16">
        <f t="shared" si="10"/>
        <v>0</v>
      </c>
      <c r="N15" s="4">
        <f t="shared" si="11"/>
        <v>0</v>
      </c>
      <c r="O15" s="4" t="str">
        <f t="shared" si="12"/>
        <v>L-</v>
      </c>
      <c r="P15" s="4">
        <f t="shared" si="13"/>
        <v>3</v>
      </c>
      <c r="Q15" s="4">
        <f t="shared" si="14"/>
        <v>130.68</v>
      </c>
      <c r="R15" s="19" t="str">
        <f t="shared" si="0"/>
        <v>K2O may be applied, plant response likely</v>
      </c>
    </row>
    <row r="16" spans="1:18" ht="54" customHeight="1" x14ac:dyDescent="0.2">
      <c r="A16" s="25"/>
      <c r="B16" s="17">
        <f t="shared" si="1"/>
        <v>0</v>
      </c>
      <c r="C16" s="11">
        <f t="shared" si="2"/>
        <v>-3.26</v>
      </c>
      <c r="D16" s="11">
        <f t="shared" si="3"/>
        <v>-103.5</v>
      </c>
      <c r="E16" s="11">
        <f t="shared" si="4"/>
        <v>-3.26</v>
      </c>
      <c r="F16" s="11">
        <f t="shared" si="5"/>
        <v>0</v>
      </c>
      <c r="G16" s="11" t="str">
        <f t="shared" si="6"/>
        <v>L-</v>
      </c>
      <c r="H16" s="11">
        <f t="shared" si="7"/>
        <v>3</v>
      </c>
      <c r="I16" s="11">
        <f t="shared" si="8"/>
        <v>130.68</v>
      </c>
      <c r="J16" s="15" t="str">
        <f t="shared" si="9"/>
        <v>P2O5 may be applied, plant response likely</v>
      </c>
      <c r="L16" s="26"/>
      <c r="M16" s="18">
        <f t="shared" si="10"/>
        <v>0</v>
      </c>
      <c r="N16" s="12">
        <f t="shared" si="11"/>
        <v>0</v>
      </c>
      <c r="O16" s="12" t="str">
        <f t="shared" si="12"/>
        <v>L-</v>
      </c>
      <c r="P16" s="12">
        <f t="shared" si="13"/>
        <v>3</v>
      </c>
      <c r="Q16" s="12">
        <f t="shared" si="14"/>
        <v>130.68</v>
      </c>
      <c r="R16" s="20" t="str">
        <f t="shared" si="0"/>
        <v>K2O may be applied, plant response likely</v>
      </c>
    </row>
    <row r="17" spans="1:18" ht="54" customHeight="1" x14ac:dyDescent="0.2">
      <c r="A17" s="24"/>
      <c r="B17" s="16">
        <f t="shared" si="1"/>
        <v>0</v>
      </c>
      <c r="C17" s="4">
        <f t="shared" si="2"/>
        <v>-3.26</v>
      </c>
      <c r="D17" s="4">
        <f t="shared" si="3"/>
        <v>-103.5</v>
      </c>
      <c r="E17" s="4">
        <f t="shared" si="4"/>
        <v>-3.26</v>
      </c>
      <c r="F17" s="4">
        <f t="shared" si="5"/>
        <v>0</v>
      </c>
      <c r="G17" s="4" t="str">
        <f t="shared" si="6"/>
        <v>L-</v>
      </c>
      <c r="H17" s="4">
        <f t="shared" si="7"/>
        <v>3</v>
      </c>
      <c r="I17" s="4">
        <f t="shared" si="8"/>
        <v>130.68</v>
      </c>
      <c r="J17" s="14" t="str">
        <f t="shared" si="9"/>
        <v>P2O5 may be applied, plant response likely</v>
      </c>
      <c r="L17" s="24"/>
      <c r="M17" s="16">
        <f t="shared" si="10"/>
        <v>0</v>
      </c>
      <c r="N17" s="4">
        <f t="shared" si="11"/>
        <v>0</v>
      </c>
      <c r="O17" s="4" t="str">
        <f t="shared" si="12"/>
        <v>L-</v>
      </c>
      <c r="P17" s="4">
        <f t="shared" si="13"/>
        <v>3</v>
      </c>
      <c r="Q17" s="4">
        <f t="shared" si="14"/>
        <v>130.68</v>
      </c>
      <c r="R17" s="19" t="str">
        <f t="shared" si="0"/>
        <v>K2O may be applied, plant response likely</v>
      </c>
    </row>
    <row r="18" spans="1:18" ht="54" customHeight="1" x14ac:dyDescent="0.2">
      <c r="A18" s="25"/>
      <c r="B18" s="17">
        <f t="shared" si="1"/>
        <v>0</v>
      </c>
      <c r="C18" s="11">
        <f t="shared" si="2"/>
        <v>-3.26</v>
      </c>
      <c r="D18" s="11">
        <f t="shared" si="3"/>
        <v>-103.5</v>
      </c>
      <c r="E18" s="11">
        <f t="shared" si="4"/>
        <v>-3.26</v>
      </c>
      <c r="F18" s="11">
        <f t="shared" si="5"/>
        <v>0</v>
      </c>
      <c r="G18" s="11" t="str">
        <f t="shared" si="6"/>
        <v>L-</v>
      </c>
      <c r="H18" s="11">
        <f t="shared" si="7"/>
        <v>3</v>
      </c>
      <c r="I18" s="11">
        <f t="shared" si="8"/>
        <v>130.68</v>
      </c>
      <c r="J18" s="15" t="str">
        <f t="shared" si="9"/>
        <v>P2O5 may be applied, plant response likely</v>
      </c>
      <c r="L18" s="26"/>
      <c r="M18" s="18">
        <f t="shared" si="10"/>
        <v>0</v>
      </c>
      <c r="N18" s="12">
        <f t="shared" si="11"/>
        <v>0</v>
      </c>
      <c r="O18" s="12" t="str">
        <f t="shared" si="12"/>
        <v>L-</v>
      </c>
      <c r="P18" s="12">
        <f t="shared" si="13"/>
        <v>3</v>
      </c>
      <c r="Q18" s="12">
        <f t="shared" si="14"/>
        <v>130.68</v>
      </c>
      <c r="R18" s="20" t="str">
        <f t="shared" si="0"/>
        <v>K2O may be applied, plant response likely</v>
      </c>
    </row>
    <row r="19" spans="1:18" ht="54" customHeight="1" x14ac:dyDescent="0.2">
      <c r="A19" s="24"/>
      <c r="B19" s="16">
        <f t="shared" si="1"/>
        <v>0</v>
      </c>
      <c r="C19" s="4">
        <f t="shared" si="2"/>
        <v>-3.26</v>
      </c>
      <c r="D19" s="4">
        <f t="shared" si="3"/>
        <v>-103.5</v>
      </c>
      <c r="E19" s="4">
        <f t="shared" si="4"/>
        <v>-3.26</v>
      </c>
      <c r="F19" s="4">
        <f t="shared" si="5"/>
        <v>0</v>
      </c>
      <c r="G19" s="4" t="str">
        <f t="shared" si="6"/>
        <v>L-</v>
      </c>
      <c r="H19" s="4">
        <f t="shared" si="7"/>
        <v>3</v>
      </c>
      <c r="I19" s="4">
        <f t="shared" si="8"/>
        <v>130.68</v>
      </c>
      <c r="J19" s="14" t="str">
        <f t="shared" si="9"/>
        <v>P2O5 may be applied, plant response likely</v>
      </c>
      <c r="L19" s="24"/>
      <c r="M19" s="16">
        <f t="shared" si="10"/>
        <v>0</v>
      </c>
      <c r="N19" s="4">
        <f t="shared" si="11"/>
        <v>0</v>
      </c>
      <c r="O19" s="4" t="str">
        <f t="shared" si="12"/>
        <v>L-</v>
      </c>
      <c r="P19" s="4">
        <f t="shared" si="13"/>
        <v>3</v>
      </c>
      <c r="Q19" s="4">
        <f t="shared" si="14"/>
        <v>130.68</v>
      </c>
      <c r="R19" s="19" t="str">
        <f t="shared" si="0"/>
        <v>K2O may be applied, plant response likely</v>
      </c>
    </row>
    <row r="20" spans="1:18" ht="54" customHeight="1" x14ac:dyDescent="0.2">
      <c r="A20" s="25"/>
      <c r="B20" s="17">
        <f t="shared" si="1"/>
        <v>0</v>
      </c>
      <c r="C20" s="11">
        <f t="shared" si="2"/>
        <v>-3.26</v>
      </c>
      <c r="D20" s="11">
        <f t="shared" si="3"/>
        <v>-103.5</v>
      </c>
      <c r="E20" s="11">
        <f t="shared" si="4"/>
        <v>-3.26</v>
      </c>
      <c r="F20" s="11">
        <f t="shared" si="5"/>
        <v>0</v>
      </c>
      <c r="G20" s="11" t="str">
        <f t="shared" si="6"/>
        <v>L-</v>
      </c>
      <c r="H20" s="11">
        <f t="shared" si="7"/>
        <v>3</v>
      </c>
      <c r="I20" s="11">
        <f t="shared" si="8"/>
        <v>130.68</v>
      </c>
      <c r="J20" s="15" t="str">
        <f t="shared" si="9"/>
        <v>P2O5 may be applied, plant response likely</v>
      </c>
      <c r="L20" s="26"/>
      <c r="M20" s="18">
        <f t="shared" si="10"/>
        <v>0</v>
      </c>
      <c r="N20" s="12">
        <f t="shared" si="11"/>
        <v>0</v>
      </c>
      <c r="O20" s="12" t="str">
        <f t="shared" si="12"/>
        <v>L-</v>
      </c>
      <c r="P20" s="12">
        <f t="shared" si="13"/>
        <v>3</v>
      </c>
      <c r="Q20" s="12">
        <f t="shared" si="14"/>
        <v>130.68</v>
      </c>
      <c r="R20" s="20" t="str">
        <f t="shared" si="0"/>
        <v>K2O may be applied, plant response likely</v>
      </c>
    </row>
    <row r="21" spans="1:18" ht="54" customHeight="1" x14ac:dyDescent="0.2">
      <c r="A21" s="24"/>
      <c r="B21" s="16">
        <f t="shared" si="1"/>
        <v>0</v>
      </c>
      <c r="C21" s="4">
        <f t="shared" si="2"/>
        <v>-3.26</v>
      </c>
      <c r="D21" s="4">
        <f t="shared" si="3"/>
        <v>-103.5</v>
      </c>
      <c r="E21" s="4">
        <f t="shared" si="4"/>
        <v>-3.26</v>
      </c>
      <c r="F21" s="4">
        <f t="shared" si="5"/>
        <v>0</v>
      </c>
      <c r="G21" s="4" t="str">
        <f t="shared" si="6"/>
        <v>L-</v>
      </c>
      <c r="H21" s="4">
        <f t="shared" si="7"/>
        <v>3</v>
      </c>
      <c r="I21" s="4">
        <f t="shared" si="8"/>
        <v>130.68</v>
      </c>
      <c r="J21" s="14" t="str">
        <f t="shared" si="9"/>
        <v>P2O5 may be applied, plant response likely</v>
      </c>
      <c r="L21" s="24"/>
      <c r="M21" s="16">
        <f t="shared" si="10"/>
        <v>0</v>
      </c>
      <c r="N21" s="4">
        <f t="shared" si="11"/>
        <v>0</v>
      </c>
      <c r="O21" s="4" t="str">
        <f t="shared" si="12"/>
        <v>L-</v>
      </c>
      <c r="P21" s="4">
        <f t="shared" si="13"/>
        <v>3</v>
      </c>
      <c r="Q21" s="4">
        <f t="shared" si="14"/>
        <v>130.68</v>
      </c>
      <c r="R21" s="19" t="str">
        <f t="shared" si="0"/>
        <v>K2O may be applied, plant response likely</v>
      </c>
    </row>
    <row r="22" spans="1:18" ht="54" customHeight="1" x14ac:dyDescent="0.2">
      <c r="A22" s="25"/>
      <c r="B22" s="17">
        <f t="shared" si="1"/>
        <v>0</v>
      </c>
      <c r="C22" s="11">
        <f t="shared" si="2"/>
        <v>-3.26</v>
      </c>
      <c r="D22" s="11">
        <f t="shared" si="3"/>
        <v>-103.5</v>
      </c>
      <c r="E22" s="11">
        <f t="shared" si="4"/>
        <v>-3.26</v>
      </c>
      <c r="F22" s="11">
        <f t="shared" si="5"/>
        <v>0</v>
      </c>
      <c r="G22" s="11" t="str">
        <f t="shared" si="6"/>
        <v>L-</v>
      </c>
      <c r="H22" s="11">
        <f t="shared" si="7"/>
        <v>3</v>
      </c>
      <c r="I22" s="11">
        <f t="shared" si="8"/>
        <v>130.68</v>
      </c>
      <c r="J22" s="15" t="str">
        <f t="shared" si="9"/>
        <v>P2O5 may be applied, plant response likely</v>
      </c>
      <c r="L22" s="26"/>
      <c r="M22" s="18">
        <f t="shared" si="10"/>
        <v>0</v>
      </c>
      <c r="N22" s="12">
        <f t="shared" si="11"/>
        <v>0</v>
      </c>
      <c r="O22" s="12" t="str">
        <f t="shared" si="12"/>
        <v>L-</v>
      </c>
      <c r="P22" s="12">
        <f t="shared" si="13"/>
        <v>3</v>
      </c>
      <c r="Q22" s="12">
        <f t="shared" si="14"/>
        <v>130.68</v>
      </c>
      <c r="R22" s="20" t="str">
        <f t="shared" si="0"/>
        <v>K2O may be applied, plant response likely</v>
      </c>
    </row>
    <row r="23" spans="1:18" ht="54" customHeight="1" x14ac:dyDescent="0.2">
      <c r="A23" s="24"/>
      <c r="B23" s="16">
        <f t="shared" si="1"/>
        <v>0</v>
      </c>
      <c r="C23" s="4">
        <f t="shared" si="2"/>
        <v>-3.26</v>
      </c>
      <c r="D23" s="4">
        <f t="shared" si="3"/>
        <v>-103.5</v>
      </c>
      <c r="E23" s="4">
        <f t="shared" si="4"/>
        <v>-3.26</v>
      </c>
      <c r="F23" s="4">
        <f t="shared" si="5"/>
        <v>0</v>
      </c>
      <c r="G23" s="4" t="str">
        <f t="shared" si="6"/>
        <v>L-</v>
      </c>
      <c r="H23" s="4">
        <f t="shared" si="7"/>
        <v>3</v>
      </c>
      <c r="I23" s="4">
        <f t="shared" si="8"/>
        <v>130.68</v>
      </c>
      <c r="J23" s="14" t="str">
        <f t="shared" si="9"/>
        <v>P2O5 may be applied, plant response likely</v>
      </c>
      <c r="L23" s="24"/>
      <c r="M23" s="16">
        <f t="shared" si="10"/>
        <v>0</v>
      </c>
      <c r="N23" s="4">
        <f t="shared" si="11"/>
        <v>0</v>
      </c>
      <c r="O23" s="4" t="str">
        <f t="shared" si="12"/>
        <v>L-</v>
      </c>
      <c r="P23" s="4">
        <f t="shared" si="13"/>
        <v>3</v>
      </c>
      <c r="Q23" s="4">
        <f t="shared" si="14"/>
        <v>130.68</v>
      </c>
      <c r="R23" s="19" t="str">
        <f t="shared" si="0"/>
        <v>K2O may be applied, plant response likely</v>
      </c>
    </row>
    <row r="24" spans="1:18" ht="54" customHeight="1" x14ac:dyDescent="0.2">
      <c r="A24" s="25"/>
      <c r="B24" s="17">
        <f t="shared" si="1"/>
        <v>0</v>
      </c>
      <c r="C24" s="11">
        <f t="shared" si="2"/>
        <v>-3.26</v>
      </c>
      <c r="D24" s="11">
        <f t="shared" si="3"/>
        <v>-103.5</v>
      </c>
      <c r="E24" s="11">
        <f t="shared" si="4"/>
        <v>-3.26</v>
      </c>
      <c r="F24" s="11">
        <f t="shared" si="5"/>
        <v>0</v>
      </c>
      <c r="G24" s="11" t="str">
        <f t="shared" si="6"/>
        <v>L-</v>
      </c>
      <c r="H24" s="11">
        <f t="shared" si="7"/>
        <v>3</v>
      </c>
      <c r="I24" s="11">
        <f t="shared" si="8"/>
        <v>130.68</v>
      </c>
      <c r="J24" s="15" t="str">
        <f t="shared" si="9"/>
        <v>P2O5 may be applied, plant response likely</v>
      </c>
      <c r="L24" s="26"/>
      <c r="M24" s="18">
        <f t="shared" si="10"/>
        <v>0</v>
      </c>
      <c r="N24" s="12">
        <f t="shared" si="11"/>
        <v>0</v>
      </c>
      <c r="O24" s="12" t="str">
        <f t="shared" si="12"/>
        <v>L-</v>
      </c>
      <c r="P24" s="12">
        <f t="shared" si="13"/>
        <v>3</v>
      </c>
      <c r="Q24" s="12">
        <f t="shared" si="14"/>
        <v>130.68</v>
      </c>
      <c r="R24" s="20" t="str">
        <f t="shared" si="0"/>
        <v>K2O may be applied, plant response likely</v>
      </c>
    </row>
    <row r="25" spans="1:18" ht="54" customHeight="1" x14ac:dyDescent="0.2">
      <c r="A25" s="24"/>
      <c r="B25" s="16">
        <f t="shared" si="1"/>
        <v>0</v>
      </c>
      <c r="C25" s="4">
        <f t="shared" si="2"/>
        <v>-3.26</v>
      </c>
      <c r="D25" s="4">
        <f t="shared" si="3"/>
        <v>-103.5</v>
      </c>
      <c r="E25" s="4">
        <f t="shared" si="4"/>
        <v>-3.26</v>
      </c>
      <c r="F25" s="4">
        <f t="shared" si="5"/>
        <v>0</v>
      </c>
      <c r="G25" s="4" t="str">
        <f t="shared" si="6"/>
        <v>L-</v>
      </c>
      <c r="H25" s="4">
        <f t="shared" si="7"/>
        <v>3</v>
      </c>
      <c r="I25" s="4">
        <f t="shared" si="8"/>
        <v>130.68</v>
      </c>
      <c r="J25" s="14" t="str">
        <f t="shared" si="9"/>
        <v>P2O5 may be applied, plant response likely</v>
      </c>
      <c r="L25" s="24"/>
      <c r="M25" s="16">
        <f t="shared" si="10"/>
        <v>0</v>
      </c>
      <c r="N25" s="4">
        <f t="shared" si="11"/>
        <v>0</v>
      </c>
      <c r="O25" s="4" t="str">
        <f t="shared" si="12"/>
        <v>L-</v>
      </c>
      <c r="P25" s="4">
        <f t="shared" si="13"/>
        <v>3</v>
      </c>
      <c r="Q25" s="4">
        <f t="shared" si="14"/>
        <v>130.68</v>
      </c>
      <c r="R25" s="19" t="str">
        <f t="shared" si="0"/>
        <v>K2O may be applied, plant response likely</v>
      </c>
    </row>
    <row r="26" spans="1:18" ht="54" customHeight="1" x14ac:dyDescent="0.2">
      <c r="A26" s="25"/>
      <c r="B26" s="17">
        <f t="shared" si="1"/>
        <v>0</v>
      </c>
      <c r="C26" s="11">
        <f t="shared" si="2"/>
        <v>-3.26</v>
      </c>
      <c r="D26" s="11">
        <f t="shared" si="3"/>
        <v>-103.5</v>
      </c>
      <c r="E26" s="11">
        <f t="shared" si="4"/>
        <v>-3.26</v>
      </c>
      <c r="F26" s="11">
        <f t="shared" si="5"/>
        <v>0</v>
      </c>
      <c r="G26" s="11" t="str">
        <f t="shared" si="6"/>
        <v>L-</v>
      </c>
      <c r="H26" s="11">
        <f t="shared" si="7"/>
        <v>3</v>
      </c>
      <c r="I26" s="11">
        <f t="shared" si="8"/>
        <v>130.68</v>
      </c>
      <c r="J26" s="15" t="str">
        <f t="shared" si="9"/>
        <v>P2O5 may be applied, plant response likely</v>
      </c>
      <c r="L26" s="26"/>
      <c r="M26" s="18">
        <f t="shared" si="10"/>
        <v>0</v>
      </c>
      <c r="N26" s="12">
        <f t="shared" si="11"/>
        <v>0</v>
      </c>
      <c r="O26" s="12" t="str">
        <f t="shared" si="12"/>
        <v>L-</v>
      </c>
      <c r="P26" s="12">
        <f t="shared" si="13"/>
        <v>3</v>
      </c>
      <c r="Q26" s="12">
        <f t="shared" si="14"/>
        <v>130.68</v>
      </c>
      <c r="R26" s="20" t="str">
        <f t="shared" si="0"/>
        <v>K2O may be applied, plant response likely</v>
      </c>
    </row>
    <row r="27" spans="1:18" ht="54" customHeight="1" x14ac:dyDescent="0.2">
      <c r="A27" s="24"/>
      <c r="B27" s="16">
        <f t="shared" si="1"/>
        <v>0</v>
      </c>
      <c r="C27" s="4">
        <f t="shared" si="2"/>
        <v>-3.26</v>
      </c>
      <c r="D27" s="4">
        <f t="shared" si="3"/>
        <v>-103.5</v>
      </c>
      <c r="E27" s="4">
        <f t="shared" si="4"/>
        <v>-3.26</v>
      </c>
      <c r="F27" s="4">
        <f t="shared" si="5"/>
        <v>0</v>
      </c>
      <c r="G27" s="4" t="str">
        <f t="shared" si="6"/>
        <v>L-</v>
      </c>
      <c r="H27" s="4">
        <f t="shared" si="7"/>
        <v>3</v>
      </c>
      <c r="I27" s="4">
        <f t="shared" si="8"/>
        <v>130.68</v>
      </c>
      <c r="J27" s="14" t="str">
        <f t="shared" si="9"/>
        <v>P2O5 may be applied, plant response likely</v>
      </c>
      <c r="L27" s="24"/>
      <c r="M27" s="16">
        <f t="shared" si="10"/>
        <v>0</v>
      </c>
      <c r="N27" s="4">
        <f t="shared" si="11"/>
        <v>0</v>
      </c>
      <c r="O27" s="4" t="str">
        <f t="shared" si="12"/>
        <v>L-</v>
      </c>
      <c r="P27" s="4">
        <f t="shared" si="13"/>
        <v>3</v>
      </c>
      <c r="Q27" s="4">
        <f t="shared" si="14"/>
        <v>130.68</v>
      </c>
      <c r="R27" s="19" t="str">
        <f t="shared" si="0"/>
        <v>K2O may be applied, plant response likely</v>
      </c>
    </row>
    <row r="28" spans="1:18" ht="54" customHeight="1" x14ac:dyDescent="0.2">
      <c r="A28" s="25"/>
      <c r="B28" s="17">
        <f t="shared" si="1"/>
        <v>0</v>
      </c>
      <c r="C28" s="11">
        <f t="shared" si="2"/>
        <v>-3.26</v>
      </c>
      <c r="D28" s="11">
        <f t="shared" si="3"/>
        <v>-103.5</v>
      </c>
      <c r="E28" s="11">
        <f t="shared" si="4"/>
        <v>-3.26</v>
      </c>
      <c r="F28" s="11">
        <f t="shared" si="5"/>
        <v>0</v>
      </c>
      <c r="G28" s="11" t="str">
        <f t="shared" si="6"/>
        <v>L-</v>
      </c>
      <c r="H28" s="11">
        <f t="shared" si="7"/>
        <v>3</v>
      </c>
      <c r="I28" s="11">
        <f t="shared" si="8"/>
        <v>130.68</v>
      </c>
      <c r="J28" s="15" t="str">
        <f t="shared" si="9"/>
        <v>P2O5 may be applied, plant response likely</v>
      </c>
      <c r="L28" s="26"/>
      <c r="M28" s="18">
        <f t="shared" si="10"/>
        <v>0</v>
      </c>
      <c r="N28" s="12">
        <f t="shared" si="11"/>
        <v>0</v>
      </c>
      <c r="O28" s="12" t="str">
        <f t="shared" si="12"/>
        <v>L-</v>
      </c>
      <c r="P28" s="12">
        <f t="shared" si="13"/>
        <v>3</v>
      </c>
      <c r="Q28" s="12">
        <f t="shared" si="14"/>
        <v>130.68</v>
      </c>
      <c r="R28" s="20" t="str">
        <f t="shared" si="0"/>
        <v>K2O may be applied, plant response likely</v>
      </c>
    </row>
    <row r="29" spans="1:18" ht="54" customHeight="1" x14ac:dyDescent="0.2">
      <c r="A29" s="24"/>
      <c r="B29" s="16">
        <f t="shared" si="1"/>
        <v>0</v>
      </c>
      <c r="C29" s="4">
        <f t="shared" si="2"/>
        <v>-3.26</v>
      </c>
      <c r="D29" s="4">
        <f t="shared" si="3"/>
        <v>-103.5</v>
      </c>
      <c r="E29" s="4">
        <f t="shared" si="4"/>
        <v>-3.26</v>
      </c>
      <c r="F29" s="4">
        <f t="shared" si="5"/>
        <v>0</v>
      </c>
      <c r="G29" s="4" t="str">
        <f t="shared" si="6"/>
        <v>L-</v>
      </c>
      <c r="H29" s="4">
        <f t="shared" si="7"/>
        <v>3</v>
      </c>
      <c r="I29" s="4">
        <f t="shared" si="8"/>
        <v>130.68</v>
      </c>
      <c r="J29" s="14" t="str">
        <f t="shared" si="9"/>
        <v>P2O5 may be applied, plant response likely</v>
      </c>
      <c r="L29" s="24"/>
      <c r="M29" s="16">
        <f t="shared" si="10"/>
        <v>0</v>
      </c>
      <c r="N29" s="4">
        <f t="shared" si="11"/>
        <v>0</v>
      </c>
      <c r="O29" s="4" t="str">
        <f t="shared" si="12"/>
        <v>L-</v>
      </c>
      <c r="P29" s="4">
        <f t="shared" si="13"/>
        <v>3</v>
      </c>
      <c r="Q29" s="4">
        <f t="shared" si="14"/>
        <v>130.68</v>
      </c>
      <c r="R29" s="19" t="str">
        <f t="shared" si="0"/>
        <v>K2O may be applied, plant response likely</v>
      </c>
    </row>
    <row r="30" spans="1:18" ht="54" customHeight="1" x14ac:dyDescent="0.2">
      <c r="A30" s="25"/>
      <c r="B30" s="17">
        <f t="shared" si="1"/>
        <v>0</v>
      </c>
      <c r="C30" s="11">
        <f t="shared" si="2"/>
        <v>-3.26</v>
      </c>
      <c r="D30" s="11">
        <f t="shared" si="3"/>
        <v>-103.5</v>
      </c>
      <c r="E30" s="11">
        <f t="shared" si="4"/>
        <v>-3.26</v>
      </c>
      <c r="F30" s="11">
        <f t="shared" si="5"/>
        <v>0</v>
      </c>
      <c r="G30" s="11" t="str">
        <f t="shared" si="6"/>
        <v>L-</v>
      </c>
      <c r="H30" s="11">
        <f t="shared" si="7"/>
        <v>3</v>
      </c>
      <c r="I30" s="11">
        <f t="shared" si="8"/>
        <v>130.68</v>
      </c>
      <c r="J30" s="15" t="str">
        <f t="shared" si="9"/>
        <v>P2O5 may be applied, plant response likely</v>
      </c>
      <c r="L30" s="26"/>
      <c r="M30" s="18">
        <f t="shared" si="10"/>
        <v>0</v>
      </c>
      <c r="N30" s="12">
        <f t="shared" si="11"/>
        <v>0</v>
      </c>
      <c r="O30" s="12" t="str">
        <f t="shared" si="12"/>
        <v>L-</v>
      </c>
      <c r="P30" s="12">
        <f t="shared" si="13"/>
        <v>3</v>
      </c>
      <c r="Q30" s="12">
        <f t="shared" si="14"/>
        <v>130.68</v>
      </c>
      <c r="R30" s="20" t="str">
        <f t="shared" si="0"/>
        <v>K2O may be applied, plant response likely</v>
      </c>
    </row>
    <row r="31" spans="1:18" ht="54" customHeight="1" x14ac:dyDescent="0.2">
      <c r="A31" s="24"/>
      <c r="B31" s="16">
        <f t="shared" si="1"/>
        <v>0</v>
      </c>
      <c r="C31" s="4">
        <f t="shared" si="2"/>
        <v>-3.26</v>
      </c>
      <c r="D31" s="4">
        <f t="shared" si="3"/>
        <v>-103.5</v>
      </c>
      <c r="E31" s="4">
        <f t="shared" si="4"/>
        <v>-3.26</v>
      </c>
      <c r="F31" s="4">
        <f t="shared" si="5"/>
        <v>0</v>
      </c>
      <c r="G31" s="4" t="str">
        <f t="shared" si="6"/>
        <v>L-</v>
      </c>
      <c r="H31" s="4">
        <f t="shared" si="7"/>
        <v>3</v>
      </c>
      <c r="I31" s="4">
        <f t="shared" si="8"/>
        <v>130.68</v>
      </c>
      <c r="J31" s="14" t="str">
        <f t="shared" si="9"/>
        <v>P2O5 may be applied, plant response likely</v>
      </c>
      <c r="L31" s="24"/>
      <c r="M31" s="16">
        <f t="shared" si="10"/>
        <v>0</v>
      </c>
      <c r="N31" s="4">
        <f t="shared" si="11"/>
        <v>0</v>
      </c>
      <c r="O31" s="4" t="str">
        <f t="shared" si="12"/>
        <v>L-</v>
      </c>
      <c r="P31" s="4">
        <f t="shared" si="13"/>
        <v>3</v>
      </c>
      <c r="Q31" s="4">
        <f t="shared" si="14"/>
        <v>130.68</v>
      </c>
      <c r="R31" s="19" t="str">
        <f t="shared" si="0"/>
        <v>K2O may be applied, plant response likely</v>
      </c>
    </row>
    <row r="32" spans="1:18" ht="54" customHeight="1" x14ac:dyDescent="0.2">
      <c r="A32" s="25"/>
      <c r="B32" s="17">
        <f t="shared" si="1"/>
        <v>0</v>
      </c>
      <c r="C32" s="11">
        <f t="shared" si="2"/>
        <v>-3.26</v>
      </c>
      <c r="D32" s="11">
        <f t="shared" si="3"/>
        <v>-103.5</v>
      </c>
      <c r="E32" s="11">
        <f t="shared" si="4"/>
        <v>-3.26</v>
      </c>
      <c r="F32" s="11">
        <f t="shared" si="5"/>
        <v>0</v>
      </c>
      <c r="G32" s="11" t="str">
        <f t="shared" si="6"/>
        <v>L-</v>
      </c>
      <c r="H32" s="11">
        <f t="shared" si="7"/>
        <v>3</v>
      </c>
      <c r="I32" s="11">
        <f t="shared" si="8"/>
        <v>130.68</v>
      </c>
      <c r="J32" s="15" t="str">
        <f t="shared" si="9"/>
        <v>P2O5 may be applied, plant response likely</v>
      </c>
      <c r="L32" s="26"/>
      <c r="M32" s="18">
        <f t="shared" si="10"/>
        <v>0</v>
      </c>
      <c r="N32" s="12">
        <f t="shared" si="11"/>
        <v>0</v>
      </c>
      <c r="O32" s="12" t="str">
        <f t="shared" si="12"/>
        <v>L-</v>
      </c>
      <c r="P32" s="12">
        <f t="shared" si="13"/>
        <v>3</v>
      </c>
      <c r="Q32" s="12">
        <f t="shared" si="14"/>
        <v>130.68</v>
      </c>
      <c r="R32" s="20" t="str">
        <f t="shared" si="0"/>
        <v>K2O may be applied, plant response likely</v>
      </c>
    </row>
    <row r="33" spans="1:18" ht="54" customHeight="1" x14ac:dyDescent="0.2">
      <c r="A33" s="24"/>
      <c r="B33" s="16">
        <f t="shared" si="1"/>
        <v>0</v>
      </c>
      <c r="C33" s="4">
        <f t="shared" si="2"/>
        <v>-3.26</v>
      </c>
      <c r="D33" s="4">
        <f t="shared" si="3"/>
        <v>-103.5</v>
      </c>
      <c r="E33" s="4">
        <f t="shared" si="4"/>
        <v>-3.26</v>
      </c>
      <c r="F33" s="4">
        <f t="shared" si="5"/>
        <v>0</v>
      </c>
      <c r="G33" s="4" t="str">
        <f t="shared" si="6"/>
        <v>L-</v>
      </c>
      <c r="H33" s="4">
        <f t="shared" si="7"/>
        <v>3</v>
      </c>
      <c r="I33" s="4">
        <f t="shared" si="8"/>
        <v>130.68</v>
      </c>
      <c r="J33" s="14" t="str">
        <f t="shared" si="9"/>
        <v>P2O5 may be applied, plant response likely</v>
      </c>
      <c r="L33" s="24"/>
      <c r="M33" s="16">
        <f t="shared" si="10"/>
        <v>0</v>
      </c>
      <c r="N33" s="4">
        <f t="shared" si="11"/>
        <v>0</v>
      </c>
      <c r="O33" s="4" t="str">
        <f t="shared" si="12"/>
        <v>L-</v>
      </c>
      <c r="P33" s="4">
        <f t="shared" si="13"/>
        <v>3</v>
      </c>
      <c r="Q33" s="4">
        <f t="shared" si="14"/>
        <v>130.68</v>
      </c>
      <c r="R33" s="19" t="str">
        <f t="shared" si="0"/>
        <v>K2O may be applied, plant response likely</v>
      </c>
    </row>
    <row r="34" spans="1:18" ht="54" customHeight="1" x14ac:dyDescent="0.2">
      <c r="A34" s="25"/>
      <c r="B34" s="17">
        <f t="shared" si="1"/>
        <v>0</v>
      </c>
      <c r="C34" s="11">
        <f t="shared" si="2"/>
        <v>-3.26</v>
      </c>
      <c r="D34" s="11">
        <f t="shared" si="3"/>
        <v>-103.5</v>
      </c>
      <c r="E34" s="11">
        <f t="shared" si="4"/>
        <v>-3.26</v>
      </c>
      <c r="F34" s="11">
        <f t="shared" si="5"/>
        <v>0</v>
      </c>
      <c r="G34" s="11" t="str">
        <f t="shared" si="6"/>
        <v>L-</v>
      </c>
      <c r="H34" s="11">
        <f t="shared" si="7"/>
        <v>3</v>
      </c>
      <c r="I34" s="11">
        <f t="shared" si="8"/>
        <v>130.68</v>
      </c>
      <c r="J34" s="15" t="str">
        <f t="shared" si="9"/>
        <v>P2O5 may be applied, plant response likely</v>
      </c>
      <c r="L34" s="26"/>
      <c r="M34" s="18">
        <f t="shared" si="10"/>
        <v>0</v>
      </c>
      <c r="N34" s="12">
        <f t="shared" si="11"/>
        <v>0</v>
      </c>
      <c r="O34" s="12" t="str">
        <f t="shared" si="12"/>
        <v>L-</v>
      </c>
      <c r="P34" s="12">
        <f t="shared" si="13"/>
        <v>3</v>
      </c>
      <c r="Q34" s="12">
        <f t="shared" si="14"/>
        <v>130.68</v>
      </c>
      <c r="R34" s="20" t="str">
        <f t="shared" si="0"/>
        <v>K2O may be applied, plant response likely</v>
      </c>
    </row>
    <row r="35" spans="1:18" ht="54" customHeight="1" x14ac:dyDescent="0.2">
      <c r="A35" s="24"/>
      <c r="B35" s="16">
        <f t="shared" si="1"/>
        <v>0</v>
      </c>
      <c r="C35" s="4">
        <f t="shared" si="2"/>
        <v>-3.26</v>
      </c>
      <c r="D35" s="4">
        <f t="shared" si="3"/>
        <v>-103.5</v>
      </c>
      <c r="E35" s="4">
        <f t="shared" si="4"/>
        <v>-3.26</v>
      </c>
      <c r="F35" s="4">
        <f t="shared" si="5"/>
        <v>0</v>
      </c>
      <c r="G35" s="4" t="str">
        <f t="shared" si="6"/>
        <v>L-</v>
      </c>
      <c r="H35" s="4">
        <f t="shared" si="7"/>
        <v>3</v>
      </c>
      <c r="I35" s="4">
        <f t="shared" si="8"/>
        <v>130.68</v>
      </c>
      <c r="J35" s="14" t="str">
        <f t="shared" si="9"/>
        <v>P2O5 may be applied, plant response likely</v>
      </c>
      <c r="L35" s="24"/>
      <c r="M35" s="16">
        <f t="shared" si="10"/>
        <v>0</v>
      </c>
      <c r="N35" s="4">
        <f t="shared" si="11"/>
        <v>0</v>
      </c>
      <c r="O35" s="4" t="str">
        <f t="shared" si="12"/>
        <v>L-</v>
      </c>
      <c r="P35" s="4">
        <f t="shared" si="13"/>
        <v>3</v>
      </c>
      <c r="Q35" s="4">
        <f t="shared" si="14"/>
        <v>130.68</v>
      </c>
      <c r="R35" s="19" t="str">
        <f t="shared" si="0"/>
        <v>K2O may be applied, plant response likely</v>
      </c>
    </row>
    <row r="36" spans="1:18" ht="54" customHeight="1" x14ac:dyDescent="0.2">
      <c r="A36" s="25"/>
      <c r="B36" s="17">
        <f t="shared" si="1"/>
        <v>0</v>
      </c>
      <c r="C36" s="11">
        <f t="shared" si="2"/>
        <v>-3.26</v>
      </c>
      <c r="D36" s="11">
        <f t="shared" si="3"/>
        <v>-103.5</v>
      </c>
      <c r="E36" s="11">
        <f t="shared" si="4"/>
        <v>-3.26</v>
      </c>
      <c r="F36" s="11">
        <f t="shared" si="5"/>
        <v>0</v>
      </c>
      <c r="G36" s="11" t="str">
        <f t="shared" si="6"/>
        <v>L-</v>
      </c>
      <c r="H36" s="11">
        <f t="shared" si="7"/>
        <v>3</v>
      </c>
      <c r="I36" s="11">
        <f t="shared" si="8"/>
        <v>130.68</v>
      </c>
      <c r="J36" s="15" t="str">
        <f t="shared" si="9"/>
        <v>P2O5 may be applied, plant response likely</v>
      </c>
      <c r="L36" s="26"/>
      <c r="M36" s="18">
        <f t="shared" si="10"/>
        <v>0</v>
      </c>
      <c r="N36" s="12">
        <f t="shared" si="11"/>
        <v>0</v>
      </c>
      <c r="O36" s="12" t="str">
        <f t="shared" si="12"/>
        <v>L-</v>
      </c>
      <c r="P36" s="12">
        <f t="shared" si="13"/>
        <v>3</v>
      </c>
      <c r="Q36" s="12">
        <f t="shared" si="14"/>
        <v>130.68</v>
      </c>
      <c r="R36" s="20" t="str">
        <f t="shared" si="0"/>
        <v>K2O may be applied, plant response likely</v>
      </c>
    </row>
    <row r="37" spans="1:18" ht="54" customHeight="1" x14ac:dyDescent="0.2">
      <c r="A37" s="24"/>
      <c r="B37" s="16">
        <f t="shared" si="1"/>
        <v>0</v>
      </c>
      <c r="C37" s="4">
        <f t="shared" si="2"/>
        <v>-3.26</v>
      </c>
      <c r="D37" s="4">
        <f t="shared" si="3"/>
        <v>-103.5</v>
      </c>
      <c r="E37" s="4">
        <f t="shared" si="4"/>
        <v>-3.26</v>
      </c>
      <c r="F37" s="4">
        <f t="shared" si="5"/>
        <v>0</v>
      </c>
      <c r="G37" s="4" t="str">
        <f t="shared" si="6"/>
        <v>L-</v>
      </c>
      <c r="H37" s="4">
        <f t="shared" si="7"/>
        <v>3</v>
      </c>
      <c r="I37" s="4">
        <f t="shared" si="8"/>
        <v>130.68</v>
      </c>
      <c r="J37" s="14" t="str">
        <f t="shared" si="9"/>
        <v>P2O5 may be applied, plant response likely</v>
      </c>
      <c r="L37" s="24"/>
      <c r="M37" s="16">
        <f t="shared" si="10"/>
        <v>0</v>
      </c>
      <c r="N37" s="4">
        <f t="shared" si="11"/>
        <v>0</v>
      </c>
      <c r="O37" s="4" t="str">
        <f t="shared" si="12"/>
        <v>L-</v>
      </c>
      <c r="P37" s="4">
        <f t="shared" si="13"/>
        <v>3</v>
      </c>
      <c r="Q37" s="4">
        <f t="shared" si="14"/>
        <v>130.68</v>
      </c>
      <c r="R37" s="19" t="str">
        <f t="shared" si="0"/>
        <v>K2O may be applied, plant response likely</v>
      </c>
    </row>
    <row r="38" spans="1:18" ht="54" customHeight="1" x14ac:dyDescent="0.2">
      <c r="A38" s="25"/>
      <c r="B38" s="17">
        <f t="shared" si="1"/>
        <v>0</v>
      </c>
      <c r="C38" s="11">
        <f t="shared" si="2"/>
        <v>-3.26</v>
      </c>
      <c r="D38" s="11">
        <f t="shared" si="3"/>
        <v>-103.5</v>
      </c>
      <c r="E38" s="11">
        <f t="shared" si="4"/>
        <v>-3.26</v>
      </c>
      <c r="F38" s="11">
        <f t="shared" si="5"/>
        <v>0</v>
      </c>
      <c r="G38" s="11" t="str">
        <f t="shared" si="6"/>
        <v>L-</v>
      </c>
      <c r="H38" s="11">
        <f t="shared" si="7"/>
        <v>3</v>
      </c>
      <c r="I38" s="11">
        <f t="shared" si="8"/>
        <v>130.68</v>
      </c>
      <c r="J38" s="15" t="str">
        <f t="shared" si="9"/>
        <v>P2O5 may be applied, plant response likely</v>
      </c>
      <c r="L38" s="26"/>
      <c r="M38" s="18">
        <f t="shared" si="10"/>
        <v>0</v>
      </c>
      <c r="N38" s="12">
        <f t="shared" si="11"/>
        <v>0</v>
      </c>
      <c r="O38" s="12" t="str">
        <f t="shared" si="12"/>
        <v>L-</v>
      </c>
      <c r="P38" s="12">
        <f t="shared" si="13"/>
        <v>3</v>
      </c>
      <c r="Q38" s="12">
        <f t="shared" si="14"/>
        <v>130.68</v>
      </c>
      <c r="R38" s="20" t="str">
        <f t="shared" si="0"/>
        <v>K2O may be applied, plant response likely</v>
      </c>
    </row>
    <row r="39" spans="1:18" ht="54" customHeight="1" x14ac:dyDescent="0.2">
      <c r="A39" s="24"/>
      <c r="B39" s="16">
        <f t="shared" si="1"/>
        <v>0</v>
      </c>
      <c r="C39" s="4">
        <f t="shared" si="2"/>
        <v>-3.26</v>
      </c>
      <c r="D39" s="4">
        <f t="shared" si="3"/>
        <v>-103.5</v>
      </c>
      <c r="E39" s="4">
        <f t="shared" si="4"/>
        <v>-3.26</v>
      </c>
      <c r="F39" s="4">
        <f t="shared" si="5"/>
        <v>0</v>
      </c>
      <c r="G39" s="4" t="str">
        <f t="shared" si="6"/>
        <v>L-</v>
      </c>
      <c r="H39" s="4">
        <f t="shared" si="7"/>
        <v>3</v>
      </c>
      <c r="I39" s="4">
        <f t="shared" si="8"/>
        <v>130.68</v>
      </c>
      <c r="J39" s="14" t="str">
        <f t="shared" si="9"/>
        <v>P2O5 may be applied, plant response likely</v>
      </c>
      <c r="L39" s="24"/>
      <c r="M39" s="16">
        <f t="shared" si="10"/>
        <v>0</v>
      </c>
      <c r="N39" s="4">
        <f t="shared" si="11"/>
        <v>0</v>
      </c>
      <c r="O39" s="4" t="str">
        <f t="shared" si="12"/>
        <v>L-</v>
      </c>
      <c r="P39" s="4">
        <f t="shared" si="13"/>
        <v>3</v>
      </c>
      <c r="Q39" s="4">
        <f t="shared" si="14"/>
        <v>130.68</v>
      </c>
      <c r="R39" s="19" t="str">
        <f t="shared" ref="R39:R56" si="15">VLOOKUP(N39,$A$122:$B$127,2)</f>
        <v>K2O may be applied, plant response likely</v>
      </c>
    </row>
    <row r="40" spans="1:18" ht="54" customHeight="1" x14ac:dyDescent="0.2">
      <c r="A40" s="25"/>
      <c r="B40" s="17">
        <f t="shared" si="1"/>
        <v>0</v>
      </c>
      <c r="C40" s="11">
        <f t="shared" si="2"/>
        <v>-3.26</v>
      </c>
      <c r="D40" s="11">
        <f t="shared" si="3"/>
        <v>-103.5</v>
      </c>
      <c r="E40" s="11">
        <f t="shared" si="4"/>
        <v>-3.26</v>
      </c>
      <c r="F40" s="11">
        <f t="shared" si="5"/>
        <v>0</v>
      </c>
      <c r="G40" s="11" t="str">
        <f t="shared" si="6"/>
        <v>L-</v>
      </c>
      <c r="H40" s="11">
        <f t="shared" si="7"/>
        <v>3</v>
      </c>
      <c r="I40" s="11">
        <f t="shared" si="8"/>
        <v>130.68</v>
      </c>
      <c r="J40" s="15" t="str">
        <f t="shared" si="9"/>
        <v>P2O5 may be applied, plant response likely</v>
      </c>
      <c r="L40" s="26"/>
      <c r="M40" s="18">
        <f t="shared" si="10"/>
        <v>0</v>
      </c>
      <c r="N40" s="12">
        <f t="shared" si="11"/>
        <v>0</v>
      </c>
      <c r="O40" s="12" t="str">
        <f t="shared" si="12"/>
        <v>L-</v>
      </c>
      <c r="P40" s="12">
        <f t="shared" si="13"/>
        <v>3</v>
      </c>
      <c r="Q40" s="12">
        <f t="shared" si="14"/>
        <v>130.68</v>
      </c>
      <c r="R40" s="20" t="str">
        <f t="shared" si="15"/>
        <v>K2O may be applied, plant response likely</v>
      </c>
    </row>
    <row r="41" spans="1:18" ht="54" customHeight="1" x14ac:dyDescent="0.2">
      <c r="A41" s="24"/>
      <c r="B41" s="16">
        <f t="shared" si="1"/>
        <v>0</v>
      </c>
      <c r="C41" s="4">
        <f t="shared" si="2"/>
        <v>-3.26</v>
      </c>
      <c r="D41" s="4">
        <f t="shared" si="3"/>
        <v>-103.5</v>
      </c>
      <c r="E41" s="4">
        <f t="shared" si="4"/>
        <v>-3.26</v>
      </c>
      <c r="F41" s="4">
        <f t="shared" si="5"/>
        <v>0</v>
      </c>
      <c r="G41" s="4" t="str">
        <f t="shared" si="6"/>
        <v>L-</v>
      </c>
      <c r="H41" s="4">
        <f t="shared" si="7"/>
        <v>3</v>
      </c>
      <c r="I41" s="4">
        <f t="shared" si="8"/>
        <v>130.68</v>
      </c>
      <c r="J41" s="14" t="str">
        <f t="shared" si="9"/>
        <v>P2O5 may be applied, plant response likely</v>
      </c>
      <c r="L41" s="24"/>
      <c r="M41" s="16">
        <f t="shared" si="10"/>
        <v>0</v>
      </c>
      <c r="N41" s="4">
        <f t="shared" si="11"/>
        <v>0</v>
      </c>
      <c r="O41" s="4" t="str">
        <f t="shared" si="12"/>
        <v>L-</v>
      </c>
      <c r="P41" s="4">
        <f t="shared" si="13"/>
        <v>3</v>
      </c>
      <c r="Q41" s="4">
        <f t="shared" si="14"/>
        <v>130.68</v>
      </c>
      <c r="R41" s="19" t="str">
        <f t="shared" si="15"/>
        <v>K2O may be applied, plant response likely</v>
      </c>
    </row>
    <row r="42" spans="1:18" ht="54" customHeight="1" x14ac:dyDescent="0.2">
      <c r="A42" s="25"/>
      <c r="B42" s="17">
        <f t="shared" si="1"/>
        <v>0</v>
      </c>
      <c r="C42" s="11">
        <f t="shared" si="2"/>
        <v>-3.26</v>
      </c>
      <c r="D42" s="11">
        <f t="shared" si="3"/>
        <v>-103.5</v>
      </c>
      <c r="E42" s="11">
        <f t="shared" si="4"/>
        <v>-3.26</v>
      </c>
      <c r="F42" s="11">
        <f t="shared" si="5"/>
        <v>0</v>
      </c>
      <c r="G42" s="11" t="str">
        <f t="shared" si="6"/>
        <v>L-</v>
      </c>
      <c r="H42" s="11">
        <f t="shared" si="7"/>
        <v>3</v>
      </c>
      <c r="I42" s="11">
        <f t="shared" si="8"/>
        <v>130.68</v>
      </c>
      <c r="J42" s="15" t="str">
        <f t="shared" si="9"/>
        <v>P2O5 may be applied, plant response likely</v>
      </c>
      <c r="L42" s="26"/>
      <c r="M42" s="18">
        <f t="shared" si="10"/>
        <v>0</v>
      </c>
      <c r="N42" s="12">
        <f t="shared" si="11"/>
        <v>0</v>
      </c>
      <c r="O42" s="12" t="str">
        <f t="shared" si="12"/>
        <v>L-</v>
      </c>
      <c r="P42" s="12">
        <f t="shared" si="13"/>
        <v>3</v>
      </c>
      <c r="Q42" s="12">
        <f t="shared" si="14"/>
        <v>130.68</v>
      </c>
      <c r="R42" s="20" t="str">
        <f t="shared" si="15"/>
        <v>K2O may be applied, plant response likely</v>
      </c>
    </row>
    <row r="43" spans="1:18" ht="54" customHeight="1" x14ac:dyDescent="0.2">
      <c r="A43" s="24"/>
      <c r="B43" s="16">
        <f t="shared" si="1"/>
        <v>0</v>
      </c>
      <c r="C43" s="4">
        <f t="shared" si="2"/>
        <v>-3.26</v>
      </c>
      <c r="D43" s="4">
        <f t="shared" si="3"/>
        <v>-103.5</v>
      </c>
      <c r="E43" s="4">
        <f t="shared" si="4"/>
        <v>-3.26</v>
      </c>
      <c r="F43" s="4">
        <f t="shared" si="5"/>
        <v>0</v>
      </c>
      <c r="G43" s="4" t="str">
        <f t="shared" si="6"/>
        <v>L-</v>
      </c>
      <c r="H43" s="4">
        <f t="shared" si="7"/>
        <v>3</v>
      </c>
      <c r="I43" s="4">
        <f t="shared" si="8"/>
        <v>130.68</v>
      </c>
      <c r="J43" s="14" t="str">
        <f t="shared" si="9"/>
        <v>P2O5 may be applied, plant response likely</v>
      </c>
      <c r="L43" s="24"/>
      <c r="M43" s="16">
        <f t="shared" si="10"/>
        <v>0</v>
      </c>
      <c r="N43" s="4">
        <f t="shared" si="11"/>
        <v>0</v>
      </c>
      <c r="O43" s="4" t="str">
        <f t="shared" si="12"/>
        <v>L-</v>
      </c>
      <c r="P43" s="4">
        <f t="shared" si="13"/>
        <v>3</v>
      </c>
      <c r="Q43" s="4">
        <f t="shared" si="14"/>
        <v>130.68</v>
      </c>
      <c r="R43" s="19" t="str">
        <f t="shared" si="15"/>
        <v>K2O may be applied, plant response likely</v>
      </c>
    </row>
    <row r="44" spans="1:18" ht="54" customHeight="1" x14ac:dyDescent="0.2">
      <c r="A44" s="25"/>
      <c r="B44" s="17">
        <f t="shared" si="1"/>
        <v>0</v>
      </c>
      <c r="C44" s="11">
        <f t="shared" si="2"/>
        <v>-3.26</v>
      </c>
      <c r="D44" s="11">
        <f t="shared" si="3"/>
        <v>-103.5</v>
      </c>
      <c r="E44" s="11">
        <f t="shared" si="4"/>
        <v>-3.26</v>
      </c>
      <c r="F44" s="11">
        <f t="shared" si="5"/>
        <v>0</v>
      </c>
      <c r="G44" s="11" t="str">
        <f t="shared" si="6"/>
        <v>L-</v>
      </c>
      <c r="H44" s="11">
        <f t="shared" si="7"/>
        <v>3</v>
      </c>
      <c r="I44" s="11">
        <f t="shared" si="8"/>
        <v>130.68</v>
      </c>
      <c r="J44" s="15" t="str">
        <f t="shared" si="9"/>
        <v>P2O5 may be applied, plant response likely</v>
      </c>
      <c r="L44" s="26"/>
      <c r="M44" s="18">
        <f t="shared" si="10"/>
        <v>0</v>
      </c>
      <c r="N44" s="12">
        <f t="shared" si="11"/>
        <v>0</v>
      </c>
      <c r="O44" s="12" t="str">
        <f t="shared" si="12"/>
        <v>L-</v>
      </c>
      <c r="P44" s="12">
        <f t="shared" si="13"/>
        <v>3</v>
      </c>
      <c r="Q44" s="12">
        <f t="shared" si="14"/>
        <v>130.68</v>
      </c>
      <c r="R44" s="20" t="str">
        <f t="shared" si="15"/>
        <v>K2O may be applied, plant response likely</v>
      </c>
    </row>
    <row r="45" spans="1:18" ht="54" customHeight="1" x14ac:dyDescent="0.2">
      <c r="A45" s="24"/>
      <c r="B45" s="16">
        <f t="shared" si="1"/>
        <v>0</v>
      </c>
      <c r="C45" s="4">
        <f t="shared" si="2"/>
        <v>-3.26</v>
      </c>
      <c r="D45" s="4">
        <f t="shared" si="3"/>
        <v>-103.5</v>
      </c>
      <c r="E45" s="4">
        <f t="shared" si="4"/>
        <v>-3.26</v>
      </c>
      <c r="F45" s="4">
        <f t="shared" si="5"/>
        <v>0</v>
      </c>
      <c r="G45" s="4" t="str">
        <f t="shared" si="6"/>
        <v>L-</v>
      </c>
      <c r="H45" s="4">
        <f t="shared" si="7"/>
        <v>3</v>
      </c>
      <c r="I45" s="4">
        <f t="shared" si="8"/>
        <v>130.68</v>
      </c>
      <c r="J45" s="14" t="str">
        <f t="shared" si="9"/>
        <v>P2O5 may be applied, plant response likely</v>
      </c>
      <c r="L45" s="24"/>
      <c r="M45" s="16">
        <f t="shared" si="10"/>
        <v>0</v>
      </c>
      <c r="N45" s="4">
        <f t="shared" si="11"/>
        <v>0</v>
      </c>
      <c r="O45" s="4" t="str">
        <f t="shared" si="12"/>
        <v>L-</v>
      </c>
      <c r="P45" s="4">
        <f t="shared" si="13"/>
        <v>3</v>
      </c>
      <c r="Q45" s="4">
        <f t="shared" si="14"/>
        <v>130.68</v>
      </c>
      <c r="R45" s="19" t="str">
        <f t="shared" si="15"/>
        <v>K2O may be applied, plant response likely</v>
      </c>
    </row>
    <row r="46" spans="1:18" ht="54" customHeight="1" x14ac:dyDescent="0.2">
      <c r="A46" s="25"/>
      <c r="B46" s="17">
        <f t="shared" si="1"/>
        <v>0</v>
      </c>
      <c r="C46" s="11">
        <f t="shared" si="2"/>
        <v>-3.26</v>
      </c>
      <c r="D46" s="11">
        <f t="shared" si="3"/>
        <v>-103.5</v>
      </c>
      <c r="E46" s="11">
        <f t="shared" si="4"/>
        <v>-3.26</v>
      </c>
      <c r="F46" s="11">
        <f t="shared" si="5"/>
        <v>0</v>
      </c>
      <c r="G46" s="11" t="str">
        <f t="shared" si="6"/>
        <v>L-</v>
      </c>
      <c r="H46" s="11">
        <f t="shared" si="7"/>
        <v>3</v>
      </c>
      <c r="I46" s="11">
        <f t="shared" si="8"/>
        <v>130.68</v>
      </c>
      <c r="J46" s="15" t="str">
        <f t="shared" si="9"/>
        <v>P2O5 may be applied, plant response likely</v>
      </c>
      <c r="L46" s="26"/>
      <c r="M46" s="18">
        <f t="shared" si="10"/>
        <v>0</v>
      </c>
      <c r="N46" s="12">
        <f t="shared" si="11"/>
        <v>0</v>
      </c>
      <c r="O46" s="12" t="str">
        <f t="shared" si="12"/>
        <v>L-</v>
      </c>
      <c r="P46" s="12">
        <f t="shared" si="13"/>
        <v>3</v>
      </c>
      <c r="Q46" s="12">
        <f t="shared" si="14"/>
        <v>130.68</v>
      </c>
      <c r="R46" s="20" t="str">
        <f t="shared" si="15"/>
        <v>K2O may be applied, plant response likely</v>
      </c>
    </row>
    <row r="47" spans="1:18" ht="54" customHeight="1" x14ac:dyDescent="0.2">
      <c r="A47" s="24"/>
      <c r="B47" s="16">
        <f t="shared" si="1"/>
        <v>0</v>
      </c>
      <c r="C47" s="4">
        <f t="shared" si="2"/>
        <v>-3.26</v>
      </c>
      <c r="D47" s="4">
        <f t="shared" si="3"/>
        <v>-103.5</v>
      </c>
      <c r="E47" s="4">
        <f t="shared" si="4"/>
        <v>-3.26</v>
      </c>
      <c r="F47" s="4">
        <f t="shared" si="5"/>
        <v>0</v>
      </c>
      <c r="G47" s="4" t="str">
        <f t="shared" si="6"/>
        <v>L-</v>
      </c>
      <c r="H47" s="4">
        <f t="shared" si="7"/>
        <v>3</v>
      </c>
      <c r="I47" s="4">
        <f t="shared" si="8"/>
        <v>130.68</v>
      </c>
      <c r="J47" s="14" t="str">
        <f t="shared" si="9"/>
        <v>P2O5 may be applied, plant response likely</v>
      </c>
      <c r="L47" s="24"/>
      <c r="M47" s="16">
        <f t="shared" si="10"/>
        <v>0</v>
      </c>
      <c r="N47" s="4">
        <f t="shared" si="11"/>
        <v>0</v>
      </c>
      <c r="O47" s="4" t="str">
        <f t="shared" si="12"/>
        <v>L-</v>
      </c>
      <c r="P47" s="4">
        <f t="shared" si="13"/>
        <v>3</v>
      </c>
      <c r="Q47" s="4">
        <f t="shared" si="14"/>
        <v>130.68</v>
      </c>
      <c r="R47" s="19" t="str">
        <f t="shared" si="15"/>
        <v>K2O may be applied, plant response likely</v>
      </c>
    </row>
    <row r="48" spans="1:18" ht="54" customHeight="1" x14ac:dyDescent="0.2">
      <c r="A48" s="25"/>
      <c r="B48" s="17">
        <f t="shared" si="1"/>
        <v>0</v>
      </c>
      <c r="C48" s="11">
        <f t="shared" si="2"/>
        <v>-3.26</v>
      </c>
      <c r="D48" s="11">
        <f t="shared" si="3"/>
        <v>-103.5</v>
      </c>
      <c r="E48" s="11">
        <f t="shared" si="4"/>
        <v>-3.26</v>
      </c>
      <c r="F48" s="11">
        <f t="shared" si="5"/>
        <v>0</v>
      </c>
      <c r="G48" s="11" t="str">
        <f t="shared" si="6"/>
        <v>L-</v>
      </c>
      <c r="H48" s="11">
        <f t="shared" si="7"/>
        <v>3</v>
      </c>
      <c r="I48" s="11">
        <f t="shared" si="8"/>
        <v>130.68</v>
      </c>
      <c r="J48" s="15" t="str">
        <f t="shared" si="9"/>
        <v>P2O5 may be applied, plant response likely</v>
      </c>
      <c r="L48" s="26"/>
      <c r="M48" s="18">
        <f t="shared" si="10"/>
        <v>0</v>
      </c>
      <c r="N48" s="12">
        <f t="shared" si="11"/>
        <v>0</v>
      </c>
      <c r="O48" s="12" t="str">
        <f t="shared" si="12"/>
        <v>L-</v>
      </c>
      <c r="P48" s="12">
        <f t="shared" si="13"/>
        <v>3</v>
      </c>
      <c r="Q48" s="12">
        <f t="shared" si="14"/>
        <v>130.68</v>
      </c>
      <c r="R48" s="20" t="str">
        <f t="shared" si="15"/>
        <v>K2O may be applied, plant response likely</v>
      </c>
    </row>
    <row r="49" spans="1:18" ht="54" customHeight="1" x14ac:dyDescent="0.2">
      <c r="A49" s="24"/>
      <c r="B49" s="16">
        <f t="shared" si="1"/>
        <v>0</v>
      </c>
      <c r="C49" s="4">
        <f t="shared" si="2"/>
        <v>-3.26</v>
      </c>
      <c r="D49" s="4">
        <f t="shared" si="3"/>
        <v>-103.5</v>
      </c>
      <c r="E49" s="4">
        <f t="shared" si="4"/>
        <v>-3.26</v>
      </c>
      <c r="F49" s="4">
        <f t="shared" si="5"/>
        <v>0</v>
      </c>
      <c r="G49" s="4" t="str">
        <f t="shared" si="6"/>
        <v>L-</v>
      </c>
      <c r="H49" s="4">
        <f t="shared" si="7"/>
        <v>3</v>
      </c>
      <c r="I49" s="4">
        <f t="shared" si="8"/>
        <v>130.68</v>
      </c>
      <c r="J49" s="14" t="str">
        <f t="shared" si="9"/>
        <v>P2O5 may be applied, plant response likely</v>
      </c>
      <c r="L49" s="24"/>
      <c r="M49" s="16">
        <f t="shared" si="10"/>
        <v>0</v>
      </c>
      <c r="N49" s="4">
        <f t="shared" si="11"/>
        <v>0</v>
      </c>
      <c r="O49" s="4" t="str">
        <f t="shared" si="12"/>
        <v>L-</v>
      </c>
      <c r="P49" s="4">
        <f t="shared" si="13"/>
        <v>3</v>
      </c>
      <c r="Q49" s="4">
        <f t="shared" si="14"/>
        <v>130.68</v>
      </c>
      <c r="R49" s="19" t="str">
        <f t="shared" si="15"/>
        <v>K2O may be applied, plant response likely</v>
      </c>
    </row>
    <row r="50" spans="1:18" ht="54" customHeight="1" x14ac:dyDescent="0.2">
      <c r="A50" s="25"/>
      <c r="B50" s="17">
        <f t="shared" si="1"/>
        <v>0</v>
      </c>
      <c r="C50" s="11">
        <f t="shared" si="2"/>
        <v>-3.26</v>
      </c>
      <c r="D50" s="11">
        <f t="shared" si="3"/>
        <v>-103.5</v>
      </c>
      <c r="E50" s="11">
        <f t="shared" si="4"/>
        <v>-3.26</v>
      </c>
      <c r="F50" s="11">
        <f t="shared" si="5"/>
        <v>0</v>
      </c>
      <c r="G50" s="11" t="str">
        <f t="shared" si="6"/>
        <v>L-</v>
      </c>
      <c r="H50" s="11">
        <f t="shared" si="7"/>
        <v>3</v>
      </c>
      <c r="I50" s="11">
        <f t="shared" si="8"/>
        <v>130.68</v>
      </c>
      <c r="J50" s="15" t="str">
        <f t="shared" si="9"/>
        <v>P2O5 may be applied, plant response likely</v>
      </c>
      <c r="L50" s="26"/>
      <c r="M50" s="18">
        <f t="shared" si="10"/>
        <v>0</v>
      </c>
      <c r="N50" s="12">
        <f t="shared" si="11"/>
        <v>0</v>
      </c>
      <c r="O50" s="12" t="str">
        <f t="shared" si="12"/>
        <v>L-</v>
      </c>
      <c r="P50" s="12">
        <f t="shared" si="13"/>
        <v>3</v>
      </c>
      <c r="Q50" s="12">
        <f t="shared" si="14"/>
        <v>130.68</v>
      </c>
      <c r="R50" s="20" t="str">
        <f t="shared" si="15"/>
        <v>K2O may be applied, plant response likely</v>
      </c>
    </row>
    <row r="51" spans="1:18" ht="54" customHeight="1" x14ac:dyDescent="0.2">
      <c r="A51" s="24"/>
      <c r="B51" s="16">
        <f t="shared" si="1"/>
        <v>0</v>
      </c>
      <c r="C51" s="4">
        <f t="shared" si="2"/>
        <v>-3.26</v>
      </c>
      <c r="D51" s="4">
        <f t="shared" si="3"/>
        <v>-103.5</v>
      </c>
      <c r="E51" s="4">
        <f t="shared" si="4"/>
        <v>-3.26</v>
      </c>
      <c r="F51" s="4">
        <f t="shared" si="5"/>
        <v>0</v>
      </c>
      <c r="G51" s="4" t="str">
        <f t="shared" si="6"/>
        <v>L-</v>
      </c>
      <c r="H51" s="4">
        <f t="shared" si="7"/>
        <v>3</v>
      </c>
      <c r="I51" s="4">
        <f t="shared" si="8"/>
        <v>130.68</v>
      </c>
      <c r="J51" s="14" t="str">
        <f t="shared" si="9"/>
        <v>P2O5 may be applied, plant response likely</v>
      </c>
      <c r="L51" s="24"/>
      <c r="M51" s="16">
        <f t="shared" si="10"/>
        <v>0</v>
      </c>
      <c r="N51" s="4">
        <f t="shared" si="11"/>
        <v>0</v>
      </c>
      <c r="O51" s="4" t="str">
        <f t="shared" si="12"/>
        <v>L-</v>
      </c>
      <c r="P51" s="4">
        <f t="shared" si="13"/>
        <v>3</v>
      </c>
      <c r="Q51" s="4">
        <f t="shared" si="14"/>
        <v>130.68</v>
      </c>
      <c r="R51" s="19" t="str">
        <f t="shared" si="15"/>
        <v>K2O may be applied, plant response likely</v>
      </c>
    </row>
    <row r="52" spans="1:18" ht="54" customHeight="1" x14ac:dyDescent="0.2">
      <c r="A52" s="25"/>
      <c r="B52" s="17">
        <f t="shared" si="1"/>
        <v>0</v>
      </c>
      <c r="C52" s="11">
        <f t="shared" si="2"/>
        <v>-3.26</v>
      </c>
      <c r="D52" s="11">
        <f t="shared" si="3"/>
        <v>-103.5</v>
      </c>
      <c r="E52" s="11">
        <f t="shared" si="4"/>
        <v>-3.26</v>
      </c>
      <c r="F52" s="11">
        <f t="shared" si="5"/>
        <v>0</v>
      </c>
      <c r="G52" s="11" t="str">
        <f t="shared" si="6"/>
        <v>L-</v>
      </c>
      <c r="H52" s="11">
        <f t="shared" si="7"/>
        <v>3</v>
      </c>
      <c r="I52" s="11">
        <f t="shared" si="8"/>
        <v>130.68</v>
      </c>
      <c r="J52" s="15" t="str">
        <f t="shared" si="9"/>
        <v>P2O5 may be applied, plant response likely</v>
      </c>
      <c r="L52" s="26"/>
      <c r="M52" s="18">
        <f t="shared" si="10"/>
        <v>0</v>
      </c>
      <c r="N52" s="12">
        <f t="shared" si="11"/>
        <v>0</v>
      </c>
      <c r="O52" s="12" t="str">
        <f t="shared" si="12"/>
        <v>L-</v>
      </c>
      <c r="P52" s="12">
        <f t="shared" si="13"/>
        <v>3</v>
      </c>
      <c r="Q52" s="12">
        <f t="shared" si="14"/>
        <v>130.68</v>
      </c>
      <c r="R52" s="20" t="str">
        <f t="shared" si="15"/>
        <v>K2O may be applied, plant response likely</v>
      </c>
    </row>
    <row r="53" spans="1:18" ht="54" customHeight="1" x14ac:dyDescent="0.2">
      <c r="A53" s="24"/>
      <c r="B53" s="16">
        <f t="shared" si="1"/>
        <v>0</v>
      </c>
      <c r="C53" s="4">
        <f t="shared" si="2"/>
        <v>-3.26</v>
      </c>
      <c r="D53" s="4">
        <f t="shared" si="3"/>
        <v>-103.5</v>
      </c>
      <c r="E53" s="4">
        <f t="shared" si="4"/>
        <v>-3.26</v>
      </c>
      <c r="F53" s="4">
        <f t="shared" si="5"/>
        <v>0</v>
      </c>
      <c r="G53" s="4" t="str">
        <f t="shared" si="6"/>
        <v>L-</v>
      </c>
      <c r="H53" s="4">
        <f t="shared" si="7"/>
        <v>3</v>
      </c>
      <c r="I53" s="4">
        <f t="shared" si="8"/>
        <v>130.68</v>
      </c>
      <c r="J53" s="14" t="str">
        <f t="shared" si="9"/>
        <v>P2O5 may be applied, plant response likely</v>
      </c>
      <c r="L53" s="24"/>
      <c r="M53" s="16">
        <f t="shared" si="10"/>
        <v>0</v>
      </c>
      <c r="N53" s="4">
        <f t="shared" si="11"/>
        <v>0</v>
      </c>
      <c r="O53" s="4" t="str">
        <f t="shared" si="12"/>
        <v>L-</v>
      </c>
      <c r="P53" s="4">
        <f t="shared" si="13"/>
        <v>3</v>
      </c>
      <c r="Q53" s="4">
        <f t="shared" si="14"/>
        <v>130.68</v>
      </c>
      <c r="R53" s="19" t="str">
        <f t="shared" si="15"/>
        <v>K2O may be applied, plant response likely</v>
      </c>
    </row>
    <row r="54" spans="1:18" ht="54" customHeight="1" x14ac:dyDescent="0.2">
      <c r="A54" s="25"/>
      <c r="B54" s="17">
        <f t="shared" si="1"/>
        <v>0</v>
      </c>
      <c r="C54" s="11">
        <f t="shared" si="2"/>
        <v>-3.26</v>
      </c>
      <c r="D54" s="11">
        <f t="shared" si="3"/>
        <v>-103.5</v>
      </c>
      <c r="E54" s="11">
        <f t="shared" si="4"/>
        <v>-3.26</v>
      </c>
      <c r="F54" s="11">
        <f t="shared" si="5"/>
        <v>0</v>
      </c>
      <c r="G54" s="11" t="str">
        <f t="shared" si="6"/>
        <v>L-</v>
      </c>
      <c r="H54" s="11">
        <f t="shared" si="7"/>
        <v>3</v>
      </c>
      <c r="I54" s="11">
        <f t="shared" si="8"/>
        <v>130.68</v>
      </c>
      <c r="J54" s="15" t="str">
        <f t="shared" si="9"/>
        <v>P2O5 may be applied, plant response likely</v>
      </c>
      <c r="L54" s="26"/>
      <c r="M54" s="18">
        <f t="shared" si="10"/>
        <v>0</v>
      </c>
      <c r="N54" s="12">
        <f t="shared" si="11"/>
        <v>0</v>
      </c>
      <c r="O54" s="12" t="str">
        <f t="shared" si="12"/>
        <v>L-</v>
      </c>
      <c r="P54" s="12">
        <f t="shared" si="13"/>
        <v>3</v>
      </c>
      <c r="Q54" s="12">
        <f t="shared" si="14"/>
        <v>130.68</v>
      </c>
      <c r="R54" s="20" t="str">
        <f t="shared" si="15"/>
        <v>K2O may be applied, plant response likely</v>
      </c>
    </row>
    <row r="55" spans="1:18" ht="54" customHeight="1" x14ac:dyDescent="0.2">
      <c r="A55" s="24"/>
      <c r="B55" s="16">
        <f t="shared" si="1"/>
        <v>0</v>
      </c>
      <c r="C55" s="4">
        <f t="shared" si="2"/>
        <v>-3.26</v>
      </c>
      <c r="D55" s="4">
        <f t="shared" si="3"/>
        <v>-103.5</v>
      </c>
      <c r="E55" s="4">
        <f t="shared" si="4"/>
        <v>-3.26</v>
      </c>
      <c r="F55" s="4">
        <f t="shared" si="5"/>
        <v>0</v>
      </c>
      <c r="G55" s="4" t="str">
        <f t="shared" si="6"/>
        <v>L-</v>
      </c>
      <c r="H55" s="4">
        <f t="shared" si="7"/>
        <v>3</v>
      </c>
      <c r="I55" s="4">
        <f t="shared" si="8"/>
        <v>130.68</v>
      </c>
      <c r="J55" s="14" t="str">
        <f t="shared" si="9"/>
        <v>P2O5 may be applied, plant response likely</v>
      </c>
      <c r="L55" s="24"/>
      <c r="M55" s="16">
        <f t="shared" si="10"/>
        <v>0</v>
      </c>
      <c r="N55" s="4">
        <f t="shared" si="11"/>
        <v>0</v>
      </c>
      <c r="O55" s="4" t="str">
        <f t="shared" si="12"/>
        <v>L-</v>
      </c>
      <c r="P55" s="4">
        <f t="shared" si="13"/>
        <v>3</v>
      </c>
      <c r="Q55" s="4">
        <f t="shared" si="14"/>
        <v>130.68</v>
      </c>
      <c r="R55" s="19" t="str">
        <f t="shared" si="15"/>
        <v>K2O may be applied, plant response likely</v>
      </c>
    </row>
    <row r="56" spans="1:18" ht="54" customHeight="1" x14ac:dyDescent="0.2">
      <c r="A56" s="25"/>
      <c r="B56" s="17">
        <f t="shared" si="1"/>
        <v>0</v>
      </c>
      <c r="C56" s="11">
        <f t="shared" si="2"/>
        <v>-3.26</v>
      </c>
      <c r="D56" s="11">
        <f t="shared" si="3"/>
        <v>-103.5</v>
      </c>
      <c r="E56" s="11">
        <f t="shared" si="4"/>
        <v>-3.26</v>
      </c>
      <c r="F56" s="11">
        <f t="shared" si="5"/>
        <v>0</v>
      </c>
      <c r="G56" s="11" t="str">
        <f t="shared" si="6"/>
        <v>L-</v>
      </c>
      <c r="H56" s="11">
        <f t="shared" si="7"/>
        <v>3</v>
      </c>
      <c r="I56" s="11">
        <f t="shared" si="8"/>
        <v>130.68</v>
      </c>
      <c r="J56" s="15" t="str">
        <f t="shared" si="9"/>
        <v>P2O5 may be applied, plant response likely</v>
      </c>
      <c r="L56" s="26"/>
      <c r="M56" s="18">
        <f t="shared" si="10"/>
        <v>0</v>
      </c>
      <c r="N56" s="12">
        <f t="shared" si="11"/>
        <v>0</v>
      </c>
      <c r="O56" s="12" t="str">
        <f t="shared" si="12"/>
        <v>L-</v>
      </c>
      <c r="P56" s="12">
        <f t="shared" si="13"/>
        <v>3</v>
      </c>
      <c r="Q56" s="12">
        <f t="shared" si="14"/>
        <v>130.68</v>
      </c>
      <c r="R56" s="20" t="str">
        <f t="shared" si="15"/>
        <v>K2O may be applied, plant response likely</v>
      </c>
    </row>
    <row r="59" spans="1:18" hidden="1" x14ac:dyDescent="0.2">
      <c r="A59" t="s">
        <v>6</v>
      </c>
      <c r="B59" t="s">
        <v>7</v>
      </c>
    </row>
    <row r="60" spans="1:18" hidden="1" x14ac:dyDescent="0.2">
      <c r="A60">
        <v>-500</v>
      </c>
      <c r="B60" s="3" t="s">
        <v>8</v>
      </c>
    </row>
    <row r="61" spans="1:18" hidden="1" x14ac:dyDescent="0.2">
      <c r="A61">
        <v>0</v>
      </c>
      <c r="B61" s="3" t="s">
        <v>8</v>
      </c>
    </row>
    <row r="62" spans="1:18" hidden="1" x14ac:dyDescent="0.2">
      <c r="A62">
        <v>2</v>
      </c>
      <c r="B62" s="3" t="s">
        <v>9</v>
      </c>
    </row>
    <row r="63" spans="1:18" hidden="1" x14ac:dyDescent="0.2">
      <c r="A63">
        <v>5</v>
      </c>
      <c r="B63" s="3" t="s">
        <v>10</v>
      </c>
    </row>
    <row r="64" spans="1:18" hidden="1" x14ac:dyDescent="0.2">
      <c r="A64">
        <v>6</v>
      </c>
      <c r="B64" s="3" t="s">
        <v>11</v>
      </c>
      <c r="C64" s="5"/>
    </row>
    <row r="65" spans="1:3" hidden="1" x14ac:dyDescent="0.2">
      <c r="A65">
        <v>11</v>
      </c>
      <c r="B65" s="3" t="s">
        <v>12</v>
      </c>
    </row>
    <row r="66" spans="1:3" hidden="1" x14ac:dyDescent="0.2">
      <c r="A66">
        <v>16</v>
      </c>
      <c r="B66" s="3" t="s">
        <v>13</v>
      </c>
    </row>
    <row r="67" spans="1:3" hidden="1" x14ac:dyDescent="0.2">
      <c r="A67">
        <v>18</v>
      </c>
      <c r="B67" s="3" t="s">
        <v>14</v>
      </c>
      <c r="C67" s="5"/>
    </row>
    <row r="68" spans="1:3" hidden="1" x14ac:dyDescent="0.2">
      <c r="A68">
        <v>28</v>
      </c>
      <c r="B68" s="3" t="s">
        <v>15</v>
      </c>
    </row>
    <row r="69" spans="1:3" hidden="1" x14ac:dyDescent="0.2">
      <c r="A69">
        <v>43</v>
      </c>
      <c r="B69" s="3" t="s">
        <v>16</v>
      </c>
    </row>
    <row r="70" spans="1:3" hidden="1" x14ac:dyDescent="0.2">
      <c r="A70">
        <v>56</v>
      </c>
      <c r="B70" s="3" t="s">
        <v>17</v>
      </c>
    </row>
    <row r="71" spans="1:3" hidden="1" x14ac:dyDescent="0.2">
      <c r="A71" t="s">
        <v>6</v>
      </c>
      <c r="B71" s="3" t="s">
        <v>18</v>
      </c>
    </row>
    <row r="72" spans="1:3" hidden="1" x14ac:dyDescent="0.2">
      <c r="A72">
        <v>-500</v>
      </c>
      <c r="B72" s="8">
        <v>3</v>
      </c>
    </row>
    <row r="73" spans="1:3" hidden="1" x14ac:dyDescent="0.2">
      <c r="A73">
        <v>0</v>
      </c>
      <c r="B73">
        <v>3</v>
      </c>
    </row>
    <row r="74" spans="1:3" hidden="1" x14ac:dyDescent="0.2">
      <c r="A74">
        <v>2</v>
      </c>
      <c r="B74">
        <v>2.5</v>
      </c>
    </row>
    <row r="75" spans="1:3" hidden="1" x14ac:dyDescent="0.2">
      <c r="A75">
        <v>5</v>
      </c>
      <c r="B75">
        <v>2</v>
      </c>
    </row>
    <row r="76" spans="1:3" hidden="1" x14ac:dyDescent="0.2">
      <c r="A76">
        <v>6</v>
      </c>
      <c r="B76">
        <v>2</v>
      </c>
    </row>
    <row r="77" spans="1:3" hidden="1" x14ac:dyDescent="0.2">
      <c r="A77">
        <v>11</v>
      </c>
      <c r="B77">
        <v>1.5</v>
      </c>
    </row>
    <row r="78" spans="1:3" hidden="1" x14ac:dyDescent="0.2">
      <c r="A78">
        <v>16</v>
      </c>
      <c r="B78">
        <v>1</v>
      </c>
    </row>
    <row r="79" spans="1:3" hidden="1" x14ac:dyDescent="0.2">
      <c r="A79">
        <v>18</v>
      </c>
      <c r="B79">
        <v>1</v>
      </c>
    </row>
    <row r="80" spans="1:3" hidden="1" x14ac:dyDescent="0.2">
      <c r="A80">
        <v>28</v>
      </c>
      <c r="B80">
        <v>0.75</v>
      </c>
    </row>
    <row r="81" spans="1:2" hidden="1" x14ac:dyDescent="0.2">
      <c r="A81">
        <v>43</v>
      </c>
      <c r="B81">
        <v>0.5</v>
      </c>
    </row>
    <row r="82" spans="1:2" hidden="1" x14ac:dyDescent="0.2">
      <c r="A82">
        <v>56</v>
      </c>
      <c r="B82">
        <v>0</v>
      </c>
    </row>
    <row r="83" spans="1:2" hidden="1" x14ac:dyDescent="0.2"/>
    <row r="84" spans="1:2" hidden="1" x14ac:dyDescent="0.2">
      <c r="A84" t="s">
        <v>6</v>
      </c>
      <c r="B84" t="s">
        <v>24</v>
      </c>
    </row>
    <row r="85" spans="1:2" ht="17" hidden="1" x14ac:dyDescent="0.25">
      <c r="A85">
        <v>-500</v>
      </c>
      <c r="B85" t="s">
        <v>27</v>
      </c>
    </row>
    <row r="86" spans="1:2" ht="17" hidden="1" x14ac:dyDescent="0.25">
      <c r="A86">
        <v>5</v>
      </c>
      <c r="B86" t="s">
        <v>27</v>
      </c>
    </row>
    <row r="87" spans="1:2" ht="17" hidden="1" x14ac:dyDescent="0.25">
      <c r="A87">
        <v>6</v>
      </c>
      <c r="B87" t="s">
        <v>77</v>
      </c>
    </row>
    <row r="88" spans="1:2" ht="17" hidden="1" x14ac:dyDescent="0.25">
      <c r="A88">
        <v>18</v>
      </c>
      <c r="B88" t="s">
        <v>30</v>
      </c>
    </row>
    <row r="89" spans="1:2" ht="17" hidden="1" x14ac:dyDescent="0.25">
      <c r="A89">
        <v>55</v>
      </c>
      <c r="B89" t="s">
        <v>30</v>
      </c>
    </row>
    <row r="90" spans="1:2" ht="17" hidden="1" x14ac:dyDescent="0.25">
      <c r="A90">
        <v>56</v>
      </c>
      <c r="B90" t="s">
        <v>26</v>
      </c>
    </row>
    <row r="91" spans="1:2" ht="17" hidden="1" x14ac:dyDescent="0.25">
      <c r="A91">
        <v>376</v>
      </c>
      <c r="B91" t="s">
        <v>78</v>
      </c>
    </row>
    <row r="92" spans="1:2" ht="17" hidden="1" x14ac:dyDescent="0.25">
      <c r="A92">
        <v>459</v>
      </c>
      <c r="B92" t="s">
        <v>79</v>
      </c>
    </row>
    <row r="93" spans="1:2" ht="17" hidden="1" x14ac:dyDescent="0.25">
      <c r="A93">
        <v>526</v>
      </c>
      <c r="B93" t="s">
        <v>39</v>
      </c>
    </row>
    <row r="94" spans="1:2" hidden="1" x14ac:dyDescent="0.2"/>
    <row r="95" spans="1:2" hidden="1" x14ac:dyDescent="0.2">
      <c r="A95" t="s">
        <v>31</v>
      </c>
      <c r="B95" t="s">
        <v>33</v>
      </c>
    </row>
    <row r="96" spans="1:2" hidden="1" x14ac:dyDescent="0.2">
      <c r="A96">
        <v>-500</v>
      </c>
      <c r="B96" t="s">
        <v>8</v>
      </c>
    </row>
    <row r="97" spans="1:2" hidden="1" x14ac:dyDescent="0.2">
      <c r="A97">
        <v>0</v>
      </c>
      <c r="B97" t="s">
        <v>8</v>
      </c>
    </row>
    <row r="98" spans="1:2" hidden="1" x14ac:dyDescent="0.2">
      <c r="A98">
        <v>8</v>
      </c>
      <c r="B98" t="s">
        <v>9</v>
      </c>
    </row>
    <row r="99" spans="1:2" hidden="1" x14ac:dyDescent="0.2">
      <c r="A99">
        <v>28</v>
      </c>
      <c r="B99" t="s">
        <v>10</v>
      </c>
    </row>
    <row r="100" spans="1:2" hidden="1" x14ac:dyDescent="0.2">
      <c r="A100">
        <v>38</v>
      </c>
      <c r="B100" t="s">
        <v>11</v>
      </c>
    </row>
    <row r="101" spans="1:2" hidden="1" x14ac:dyDescent="0.2">
      <c r="A101">
        <v>51</v>
      </c>
      <c r="B101" t="s">
        <v>12</v>
      </c>
    </row>
    <row r="102" spans="1:2" hidden="1" x14ac:dyDescent="0.2">
      <c r="A102">
        <v>76</v>
      </c>
      <c r="B102" t="s">
        <v>13</v>
      </c>
    </row>
    <row r="103" spans="1:2" hidden="1" x14ac:dyDescent="0.2">
      <c r="A103">
        <v>88</v>
      </c>
      <c r="B103" t="s">
        <v>14</v>
      </c>
    </row>
    <row r="104" spans="1:2" hidden="1" x14ac:dyDescent="0.2">
      <c r="A104">
        <v>106</v>
      </c>
      <c r="B104" t="s">
        <v>15</v>
      </c>
    </row>
    <row r="105" spans="1:2" hidden="1" x14ac:dyDescent="0.2">
      <c r="A105">
        <v>141</v>
      </c>
      <c r="B105" t="s">
        <v>16</v>
      </c>
    </row>
    <row r="106" spans="1:2" hidden="1" x14ac:dyDescent="0.2">
      <c r="A106">
        <v>156</v>
      </c>
      <c r="B106" t="s">
        <v>17</v>
      </c>
    </row>
    <row r="107" spans="1:2" hidden="1" x14ac:dyDescent="0.2"/>
    <row r="108" spans="1:2" hidden="1" x14ac:dyDescent="0.2">
      <c r="A108" t="s">
        <v>31</v>
      </c>
      <c r="B108" t="s">
        <v>18</v>
      </c>
    </row>
    <row r="109" spans="1:2" hidden="1" x14ac:dyDescent="0.2">
      <c r="A109">
        <v>-500</v>
      </c>
      <c r="B109">
        <v>3</v>
      </c>
    </row>
    <row r="110" spans="1:2" hidden="1" x14ac:dyDescent="0.2">
      <c r="A110">
        <v>0</v>
      </c>
      <c r="B110">
        <v>3</v>
      </c>
    </row>
    <row r="111" spans="1:2" hidden="1" x14ac:dyDescent="0.2">
      <c r="A111">
        <v>8</v>
      </c>
      <c r="B111">
        <v>2.5</v>
      </c>
    </row>
    <row r="112" spans="1:2" hidden="1" x14ac:dyDescent="0.2">
      <c r="A112">
        <v>28</v>
      </c>
      <c r="B112">
        <v>2</v>
      </c>
    </row>
    <row r="113" spans="1:2" hidden="1" x14ac:dyDescent="0.2">
      <c r="A113">
        <v>38</v>
      </c>
      <c r="B113">
        <v>2</v>
      </c>
    </row>
    <row r="114" spans="1:2" hidden="1" x14ac:dyDescent="0.2">
      <c r="A114">
        <v>51</v>
      </c>
      <c r="B114">
        <v>1.5</v>
      </c>
    </row>
    <row r="115" spans="1:2" hidden="1" x14ac:dyDescent="0.2">
      <c r="A115">
        <v>76</v>
      </c>
      <c r="B115">
        <v>1</v>
      </c>
    </row>
    <row r="116" spans="1:2" hidden="1" x14ac:dyDescent="0.2">
      <c r="A116">
        <v>88</v>
      </c>
      <c r="B116">
        <v>1</v>
      </c>
    </row>
    <row r="117" spans="1:2" hidden="1" x14ac:dyDescent="0.2">
      <c r="A117">
        <v>106</v>
      </c>
      <c r="B117">
        <v>0.75</v>
      </c>
    </row>
    <row r="118" spans="1:2" hidden="1" x14ac:dyDescent="0.2">
      <c r="A118">
        <v>141</v>
      </c>
      <c r="B118">
        <v>0.5</v>
      </c>
    </row>
    <row r="119" spans="1:2" hidden="1" x14ac:dyDescent="0.2">
      <c r="A119">
        <v>156</v>
      </c>
      <c r="B119">
        <v>0</v>
      </c>
    </row>
    <row r="120" spans="1:2" hidden="1" x14ac:dyDescent="0.2"/>
    <row r="121" spans="1:2" hidden="1" x14ac:dyDescent="0.2">
      <c r="A121" t="s">
        <v>31</v>
      </c>
      <c r="B121" t="s">
        <v>32</v>
      </c>
    </row>
    <row r="122" spans="1:2" ht="17" hidden="1" x14ac:dyDescent="0.25">
      <c r="A122">
        <v>-500</v>
      </c>
      <c r="B122" t="s">
        <v>80</v>
      </c>
    </row>
    <row r="123" spans="1:2" ht="17" hidden="1" x14ac:dyDescent="0.25">
      <c r="A123">
        <v>37</v>
      </c>
      <c r="B123" t="s">
        <v>80</v>
      </c>
    </row>
    <row r="124" spans="1:2" ht="17" hidden="1" x14ac:dyDescent="0.25">
      <c r="A124">
        <v>38</v>
      </c>
      <c r="B124" t="s">
        <v>81</v>
      </c>
    </row>
    <row r="125" spans="1:2" ht="17" hidden="1" x14ac:dyDescent="0.25">
      <c r="A125">
        <v>88</v>
      </c>
      <c r="B125" t="s">
        <v>82</v>
      </c>
    </row>
    <row r="126" spans="1:2" ht="17" hidden="1" x14ac:dyDescent="0.25">
      <c r="A126">
        <v>155</v>
      </c>
      <c r="B126" t="s">
        <v>82</v>
      </c>
    </row>
    <row r="127" spans="1:2" ht="17" hidden="1" x14ac:dyDescent="0.25">
      <c r="A127">
        <v>156</v>
      </c>
      <c r="B127" t="s">
        <v>83</v>
      </c>
    </row>
  </sheetData>
  <sheetProtection algorithmName="SHA-512" hashValue="82pC9WQcI7Yp044ssix3m8SAVwCQeks8uKUlLiekfKiHdJpmCA6T5lIVIuIYMr1wkP+BGBSswOyhmxvxGPhxrg==" saltValue="LgQp/Ey4+9ZV6c6xD07UrA==" spinCount="100000" sheet="1" objects="1" scenarios="1"/>
  <conditionalFormatting sqref="G7:G56">
    <cfRule type="cellIs" dxfId="1313" priority="110" operator="equal">
      <formula>"VH"</formula>
    </cfRule>
  </conditionalFormatting>
  <conditionalFormatting sqref="H7:H56">
    <cfRule type="cellIs" dxfId="1312" priority="109" operator="equal">
      <formula>0</formula>
    </cfRule>
  </conditionalFormatting>
  <conditionalFormatting sqref="I7:I56">
    <cfRule type="cellIs" dxfId="1311" priority="108" operator="equal">
      <formula>0</formula>
    </cfRule>
  </conditionalFormatting>
  <conditionalFormatting sqref="J7:J56">
    <cfRule type="cellIs" dxfId="1310" priority="104" operator="equal">
      <formula>$B$93</formula>
    </cfRule>
    <cfRule type="cellIs" dxfId="1309" priority="105" operator="equal">
      <formula>$B$92</formula>
    </cfRule>
    <cfRule type="cellIs" dxfId="1308" priority="106" operator="equal">
      <formula>$B$91</formula>
    </cfRule>
    <cfRule type="cellIs" dxfId="1307" priority="107" operator="equal">
      <formula>$B$90</formula>
    </cfRule>
  </conditionalFormatting>
  <conditionalFormatting sqref="F8:F56">
    <cfRule type="cellIs" dxfId="1306" priority="103" operator="equal">
      <formula>"VH"</formula>
    </cfRule>
  </conditionalFormatting>
  <conditionalFormatting sqref="F7:F56">
    <cfRule type="cellIs" dxfId="1305" priority="101" operator="greaterThan">
      <formula>55</formula>
    </cfRule>
  </conditionalFormatting>
  <conditionalFormatting sqref="F7:J7">
    <cfRule type="expression" dxfId="1304" priority="100">
      <formula>$A$7=$Q$1</formula>
    </cfRule>
  </conditionalFormatting>
  <conditionalFormatting sqref="F9:J9">
    <cfRule type="expression" dxfId="1303" priority="99">
      <formula>$A$9=$Q$1</formula>
    </cfRule>
  </conditionalFormatting>
  <conditionalFormatting sqref="F11:J11">
    <cfRule type="expression" dxfId="1302" priority="98">
      <formula>$A$11=$Q$1</formula>
    </cfRule>
  </conditionalFormatting>
  <conditionalFormatting sqref="F13:J13">
    <cfRule type="expression" dxfId="1301" priority="97">
      <formula>$A$13=$Q$1</formula>
    </cfRule>
  </conditionalFormatting>
  <conditionalFormatting sqref="F15:J15">
    <cfRule type="expression" dxfId="1300" priority="96">
      <formula>$A$15=$Q$1</formula>
    </cfRule>
  </conditionalFormatting>
  <conditionalFormatting sqref="F17:J17">
    <cfRule type="expression" dxfId="1299" priority="95">
      <formula>$A$17=$Q$1</formula>
    </cfRule>
  </conditionalFormatting>
  <conditionalFormatting sqref="F19:J19">
    <cfRule type="expression" dxfId="1298" priority="94">
      <formula>$A$19=$Q$1</formula>
    </cfRule>
  </conditionalFormatting>
  <conditionalFormatting sqref="F21:J21">
    <cfRule type="expression" dxfId="1297" priority="93">
      <formula>$A$21=$Q$1</formula>
    </cfRule>
  </conditionalFormatting>
  <conditionalFormatting sqref="F23:J23">
    <cfRule type="expression" dxfId="1296" priority="92">
      <formula>$A$23=$Q$1</formula>
    </cfRule>
  </conditionalFormatting>
  <conditionalFormatting sqref="F25:J25">
    <cfRule type="expression" dxfId="1295" priority="91">
      <formula>$A$25=$Q$1</formula>
    </cfRule>
  </conditionalFormatting>
  <conditionalFormatting sqref="F27:J27">
    <cfRule type="expression" dxfId="1294" priority="90">
      <formula>$A$27=$Q$1</formula>
    </cfRule>
  </conditionalFormatting>
  <conditionalFormatting sqref="F29:J29">
    <cfRule type="expression" dxfId="1293" priority="89">
      <formula>$A$29=$Q$1</formula>
    </cfRule>
  </conditionalFormatting>
  <conditionalFormatting sqref="F31:J31">
    <cfRule type="expression" dxfId="1292" priority="88">
      <formula>$A$31=$Q$1</formula>
    </cfRule>
  </conditionalFormatting>
  <conditionalFormatting sqref="F33:J33">
    <cfRule type="expression" dxfId="1291" priority="87">
      <formula>$A$33=$Q$1</formula>
    </cfRule>
  </conditionalFormatting>
  <conditionalFormatting sqref="F35:J35">
    <cfRule type="expression" dxfId="1290" priority="86">
      <formula>$A$35=$Q$1</formula>
    </cfRule>
  </conditionalFormatting>
  <conditionalFormatting sqref="F37:J37">
    <cfRule type="expression" dxfId="1289" priority="85">
      <formula>$A$37=$Q$1</formula>
    </cfRule>
  </conditionalFormatting>
  <conditionalFormatting sqref="F39:J39">
    <cfRule type="expression" dxfId="1288" priority="84">
      <formula>$A$39=$Q$1</formula>
    </cfRule>
  </conditionalFormatting>
  <conditionalFormatting sqref="F41:J41">
    <cfRule type="expression" dxfId="1287" priority="83">
      <formula>$A$41=$Q$1</formula>
    </cfRule>
  </conditionalFormatting>
  <conditionalFormatting sqref="F43:J43">
    <cfRule type="expression" dxfId="1286" priority="82">
      <formula>$A$43=$Q$1</formula>
    </cfRule>
  </conditionalFormatting>
  <conditionalFormatting sqref="F45:J45">
    <cfRule type="expression" dxfId="1285" priority="81">
      <formula>$A$45=$Q$1</formula>
    </cfRule>
  </conditionalFormatting>
  <conditionalFormatting sqref="F47:J47">
    <cfRule type="expression" dxfId="1284" priority="80">
      <formula>$A$47=$Q$1</formula>
    </cfRule>
  </conditionalFormatting>
  <conditionalFormatting sqref="F49:J49">
    <cfRule type="expression" dxfId="1283" priority="79">
      <formula>$A$49=$Q$1</formula>
    </cfRule>
  </conditionalFormatting>
  <conditionalFormatting sqref="F51:J51">
    <cfRule type="expression" dxfId="1282" priority="78">
      <formula>$A$51=$Q$1</formula>
    </cfRule>
  </conditionalFormatting>
  <conditionalFormatting sqref="F53:J53">
    <cfRule type="expression" dxfId="1281" priority="77">
      <formula>$A$53=$Q$1</formula>
    </cfRule>
  </conditionalFormatting>
  <conditionalFormatting sqref="F55:J55">
    <cfRule type="expression" dxfId="1280" priority="76">
      <formula>$A$55=$Q$1</formula>
    </cfRule>
  </conditionalFormatting>
  <conditionalFormatting sqref="F56:J56">
    <cfRule type="expression" dxfId="1279" priority="75">
      <formula>$A$56=$Q$1</formula>
    </cfRule>
  </conditionalFormatting>
  <conditionalFormatting sqref="F54:J54">
    <cfRule type="expression" dxfId="1278" priority="74">
      <formula>$A$54=$Q$1</formula>
    </cfRule>
  </conditionalFormatting>
  <conditionalFormatting sqref="F52:J52">
    <cfRule type="expression" dxfId="1277" priority="73">
      <formula>$A$52=$Q$1</formula>
    </cfRule>
  </conditionalFormatting>
  <conditionalFormatting sqref="F50:J50">
    <cfRule type="expression" dxfId="1276" priority="72">
      <formula>$A$50=$Q$1</formula>
    </cfRule>
  </conditionalFormatting>
  <conditionalFormatting sqref="F48:J48">
    <cfRule type="expression" dxfId="1275" priority="71">
      <formula>$A$48=$Q$1</formula>
    </cfRule>
  </conditionalFormatting>
  <conditionalFormatting sqref="F46:J46">
    <cfRule type="expression" dxfId="1274" priority="70">
      <formula>$A$46=$Q$1</formula>
    </cfRule>
  </conditionalFormatting>
  <conditionalFormatting sqref="F44:J44">
    <cfRule type="expression" dxfId="1273" priority="69">
      <formula>$A$44=$Q$1</formula>
    </cfRule>
  </conditionalFormatting>
  <conditionalFormatting sqref="F42:J42">
    <cfRule type="expression" dxfId="1272" priority="68">
      <formula>$A$42=$Q$1</formula>
    </cfRule>
  </conditionalFormatting>
  <conditionalFormatting sqref="F40:J40">
    <cfRule type="expression" dxfId="1271" priority="67">
      <formula>$A$40=$Q$1</formula>
    </cfRule>
  </conditionalFormatting>
  <conditionalFormatting sqref="F38:J38">
    <cfRule type="expression" dxfId="1270" priority="66">
      <formula>$A$38=$Q$1</formula>
    </cfRule>
  </conditionalFormatting>
  <conditionalFormatting sqref="F36:J36">
    <cfRule type="expression" dxfId="1269" priority="65">
      <formula>$A$36=$Q$1</formula>
    </cfRule>
  </conditionalFormatting>
  <conditionalFormatting sqref="F34:J34">
    <cfRule type="expression" dxfId="1268" priority="64">
      <formula>$A$34=$Q$1</formula>
    </cfRule>
  </conditionalFormatting>
  <conditionalFormatting sqref="F32:J32">
    <cfRule type="expression" dxfId="1267" priority="63">
      <formula>$A$32=$Q$1</formula>
    </cfRule>
  </conditionalFormatting>
  <conditionalFormatting sqref="F30:J30">
    <cfRule type="expression" dxfId="1266" priority="62">
      <formula>$A$30=$Q$1</formula>
    </cfRule>
  </conditionalFormatting>
  <conditionalFormatting sqref="F28:J28">
    <cfRule type="expression" dxfId="1265" priority="61">
      <formula>$A$28=$Q$1</formula>
    </cfRule>
  </conditionalFormatting>
  <conditionalFormatting sqref="F26:J26">
    <cfRule type="expression" dxfId="1264" priority="60">
      <formula>$A$26=$Q$1</formula>
    </cfRule>
  </conditionalFormatting>
  <conditionalFormatting sqref="F24:J24">
    <cfRule type="expression" dxfId="1263" priority="59">
      <formula>$A$24=$Q$1</formula>
    </cfRule>
  </conditionalFormatting>
  <conditionalFormatting sqref="F22:J22">
    <cfRule type="expression" dxfId="1262" priority="58">
      <formula>$A$22=$Q$1</formula>
    </cfRule>
  </conditionalFormatting>
  <conditionalFormatting sqref="F20:J20">
    <cfRule type="expression" dxfId="1261" priority="57">
      <formula>$A$20=$Q$1</formula>
    </cfRule>
  </conditionalFormatting>
  <conditionalFormatting sqref="F18:J18">
    <cfRule type="expression" dxfId="1260" priority="56">
      <formula>$A$18=$Q$1</formula>
    </cfRule>
  </conditionalFormatting>
  <conditionalFormatting sqref="F16:J16">
    <cfRule type="expression" dxfId="1259" priority="55">
      <formula>$A$16=$Q$1</formula>
    </cfRule>
  </conditionalFormatting>
  <conditionalFormatting sqref="F14:J14">
    <cfRule type="expression" dxfId="1258" priority="54">
      <formula>$A$14=$Q$1</formula>
    </cfRule>
  </conditionalFormatting>
  <conditionalFormatting sqref="F12:J12">
    <cfRule type="expression" dxfId="1257" priority="53">
      <formula>$A$12=$Q$1</formula>
    </cfRule>
  </conditionalFormatting>
  <conditionalFormatting sqref="F10:J10">
    <cfRule type="expression" dxfId="1256" priority="52">
      <formula>$A$10=$Q$1</formula>
    </cfRule>
  </conditionalFormatting>
  <conditionalFormatting sqref="F8:J8">
    <cfRule type="expression" dxfId="1255" priority="51">
      <formula>$A$8=$Q$1</formula>
    </cfRule>
  </conditionalFormatting>
  <conditionalFormatting sqref="N7:R7">
    <cfRule type="expression" dxfId="1254" priority="50">
      <formula>$L$7=$Q$1</formula>
    </cfRule>
  </conditionalFormatting>
  <conditionalFormatting sqref="N8:R8">
    <cfRule type="expression" dxfId="1253" priority="49">
      <formula>$L$8=$Q$1</formula>
    </cfRule>
  </conditionalFormatting>
  <conditionalFormatting sqref="N9:R9">
    <cfRule type="expression" dxfId="1252" priority="48">
      <formula>$L$9=$Q$1</formula>
    </cfRule>
  </conditionalFormatting>
  <conditionalFormatting sqref="N10:R10">
    <cfRule type="expression" dxfId="1251" priority="47">
      <formula>$L$10=$Q$1</formula>
    </cfRule>
  </conditionalFormatting>
  <conditionalFormatting sqref="N11:R11">
    <cfRule type="expression" dxfId="1250" priority="46">
      <formula>$L$11=$Q$1</formula>
    </cfRule>
  </conditionalFormatting>
  <conditionalFormatting sqref="N12:R12">
    <cfRule type="expression" dxfId="1249" priority="45">
      <formula>$L$12=$Q$1</formula>
    </cfRule>
  </conditionalFormatting>
  <conditionalFormatting sqref="N13:R13">
    <cfRule type="expression" dxfId="1248" priority="44">
      <formula>$L$13=$Q$1</formula>
    </cfRule>
  </conditionalFormatting>
  <conditionalFormatting sqref="N14:R14">
    <cfRule type="expression" dxfId="1247" priority="43">
      <formula>$L$14=$Q$1</formula>
    </cfRule>
  </conditionalFormatting>
  <conditionalFormatting sqref="N15:R15">
    <cfRule type="expression" dxfId="1246" priority="42">
      <formula>$L$15=$Q$1</formula>
    </cfRule>
  </conditionalFormatting>
  <conditionalFormatting sqref="N16:R16">
    <cfRule type="expression" dxfId="1245" priority="41">
      <formula>$L$16=$Q$1</formula>
    </cfRule>
  </conditionalFormatting>
  <conditionalFormatting sqref="N17:R17">
    <cfRule type="expression" dxfId="1244" priority="40">
      <formula>$L$17=$Q$1</formula>
    </cfRule>
  </conditionalFormatting>
  <conditionalFormatting sqref="N18:R18">
    <cfRule type="expression" dxfId="1243" priority="39">
      <formula>$L$18=$Q$1</formula>
    </cfRule>
  </conditionalFormatting>
  <conditionalFormatting sqref="N19:R19">
    <cfRule type="expression" dxfId="1242" priority="38">
      <formula>$L$19=$Q$1</formula>
    </cfRule>
  </conditionalFormatting>
  <conditionalFormatting sqref="N20:R20">
    <cfRule type="expression" dxfId="1241" priority="37">
      <formula>$L$20=$Q$1</formula>
    </cfRule>
  </conditionalFormatting>
  <conditionalFormatting sqref="N21:R21">
    <cfRule type="expression" dxfId="1240" priority="36">
      <formula>$L$21=$Q$1</formula>
    </cfRule>
  </conditionalFormatting>
  <conditionalFormatting sqref="N22:R22">
    <cfRule type="expression" dxfId="1239" priority="35">
      <formula>$L$22=$Q$1</formula>
    </cfRule>
  </conditionalFormatting>
  <conditionalFormatting sqref="N23:R23">
    <cfRule type="expression" dxfId="1238" priority="34">
      <formula>$L$23=$Q$1</formula>
    </cfRule>
  </conditionalFormatting>
  <conditionalFormatting sqref="N24:R24">
    <cfRule type="expression" dxfId="1237" priority="33">
      <formula>$L$24=$Q$1</formula>
    </cfRule>
  </conditionalFormatting>
  <conditionalFormatting sqref="N25:R25">
    <cfRule type="expression" dxfId="1236" priority="32">
      <formula>$L$25=$Q$1</formula>
    </cfRule>
  </conditionalFormatting>
  <conditionalFormatting sqref="N26:R26">
    <cfRule type="expression" dxfId="1235" priority="31">
      <formula>$L$26=$Q$1</formula>
    </cfRule>
  </conditionalFormatting>
  <conditionalFormatting sqref="N27:R27">
    <cfRule type="expression" dxfId="1234" priority="30">
      <formula>$L$27=$Q$1</formula>
    </cfRule>
  </conditionalFormatting>
  <conditionalFormatting sqref="N28:R28">
    <cfRule type="expression" dxfId="1233" priority="29">
      <formula>$L$28=$Q$1</formula>
    </cfRule>
  </conditionalFormatting>
  <conditionalFormatting sqref="N29:R29">
    <cfRule type="expression" dxfId="1232" priority="28">
      <formula>$L$29=$Q$1</formula>
    </cfRule>
  </conditionalFormatting>
  <conditionalFormatting sqref="N30:R30">
    <cfRule type="expression" dxfId="1231" priority="27">
      <formula>$L$30=$Q$1</formula>
    </cfRule>
  </conditionalFormatting>
  <conditionalFormatting sqref="N31:R31">
    <cfRule type="expression" dxfId="1230" priority="26">
      <formula>$L$31=$Q$1</formula>
    </cfRule>
  </conditionalFormatting>
  <conditionalFormatting sqref="N32:R32">
    <cfRule type="expression" dxfId="1229" priority="25">
      <formula>$L$32=$Q$1</formula>
    </cfRule>
  </conditionalFormatting>
  <conditionalFormatting sqref="N33:R33">
    <cfRule type="expression" dxfId="1228" priority="24">
      <formula>$L$33=$Q$1</formula>
    </cfRule>
  </conditionalFormatting>
  <conditionalFormatting sqref="N34:R34">
    <cfRule type="expression" dxfId="1227" priority="23">
      <formula>$L$34=$Q$1</formula>
    </cfRule>
  </conditionalFormatting>
  <conditionalFormatting sqref="N35:R35">
    <cfRule type="expression" dxfId="1226" priority="22">
      <formula>$L$35=$Q$1</formula>
    </cfRule>
  </conditionalFormatting>
  <conditionalFormatting sqref="N36:R36">
    <cfRule type="expression" dxfId="1225" priority="21">
      <formula>$L$36=$Q$1</formula>
    </cfRule>
  </conditionalFormatting>
  <conditionalFormatting sqref="N37:R37">
    <cfRule type="expression" dxfId="1224" priority="20">
      <formula>$L$37=$Q$1</formula>
    </cfRule>
  </conditionalFormatting>
  <conditionalFormatting sqref="N38:R38">
    <cfRule type="expression" dxfId="1223" priority="19">
      <formula>$L$38=$Q$1</formula>
    </cfRule>
  </conditionalFormatting>
  <conditionalFormatting sqref="N39:R39">
    <cfRule type="expression" dxfId="1222" priority="18">
      <formula>$L$39=$Q$1</formula>
    </cfRule>
  </conditionalFormatting>
  <conditionalFormatting sqref="N40:R40">
    <cfRule type="expression" dxfId="1221" priority="17">
      <formula>$L$40=$Q$1</formula>
    </cfRule>
  </conditionalFormatting>
  <conditionalFormatting sqref="N41:R41">
    <cfRule type="expression" dxfId="1220" priority="16">
      <formula>$L$41=$Q$1</formula>
    </cfRule>
  </conditionalFormatting>
  <conditionalFormatting sqref="N42:R42">
    <cfRule type="expression" dxfId="1219" priority="15">
      <formula>$L$42=$Q$1</formula>
    </cfRule>
  </conditionalFormatting>
  <conditionalFormatting sqref="N43:R43">
    <cfRule type="expression" dxfId="1218" priority="14">
      <formula>$L$43=$Q$1</formula>
    </cfRule>
  </conditionalFormatting>
  <conditionalFormatting sqref="N44:R44">
    <cfRule type="expression" dxfId="1217" priority="13">
      <formula>$L$44=$Q$1</formula>
    </cfRule>
  </conditionalFormatting>
  <conditionalFormatting sqref="N45:R45">
    <cfRule type="expression" dxfId="1216" priority="12">
      <formula>$L$45=$Q$1</formula>
    </cfRule>
  </conditionalFormatting>
  <conditionalFormatting sqref="N46:R46">
    <cfRule type="expression" dxfId="1215" priority="11">
      <formula>$L$46=$Q$1</formula>
    </cfRule>
  </conditionalFormatting>
  <conditionalFormatting sqref="N47:R47">
    <cfRule type="expression" dxfId="1214" priority="10">
      <formula>$L$47=$Q$1</formula>
    </cfRule>
  </conditionalFormatting>
  <conditionalFormatting sqref="N48:R48">
    <cfRule type="expression" dxfId="1213" priority="9">
      <formula>$L$48=$Q$1</formula>
    </cfRule>
  </conditionalFormatting>
  <conditionalFormatting sqref="N49:R49">
    <cfRule type="expression" dxfId="1212" priority="8">
      <formula>$L$49=$Q$1</formula>
    </cfRule>
  </conditionalFormatting>
  <conditionalFormatting sqref="N50:R50">
    <cfRule type="expression" dxfId="1211" priority="7">
      <formula>$L$50=$Q$1</formula>
    </cfRule>
  </conditionalFormatting>
  <conditionalFormatting sqref="N51:R51">
    <cfRule type="expression" dxfId="1210" priority="6">
      <formula>$L$51=$Q$1</formula>
    </cfRule>
  </conditionalFormatting>
  <conditionalFormatting sqref="N52:R52">
    <cfRule type="expression" dxfId="1209" priority="5">
      <formula>$L$52=$Q$1</formula>
    </cfRule>
  </conditionalFormatting>
  <conditionalFormatting sqref="N53:R53">
    <cfRule type="expression" dxfId="1208" priority="4">
      <formula>$L$53=$Q$1</formula>
    </cfRule>
  </conditionalFormatting>
  <conditionalFormatting sqref="N54:R54">
    <cfRule type="expression" dxfId="1207" priority="3">
      <formula>$L$54=$Q$1</formula>
    </cfRule>
  </conditionalFormatting>
  <conditionalFormatting sqref="N55:R55">
    <cfRule type="expression" dxfId="1206" priority="2">
      <formula>$L$55=$Q$1</formula>
    </cfRule>
  </conditionalFormatting>
  <conditionalFormatting sqref="N56:R56">
    <cfRule type="expression" dxfId="1205" priority="1">
      <formula>$L$56=$Q$1</formula>
    </cfRule>
  </conditionalFormatting>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79998168889431442"/>
  </sheetPr>
  <dimension ref="A5:R127"/>
  <sheetViews>
    <sheetView showGridLines="0" zoomScale="85" zoomScaleNormal="85" zoomScalePageLayoutView="150" workbookViewId="0">
      <selection activeCell="A7" sqref="A7"/>
    </sheetView>
  </sheetViews>
  <sheetFormatPr baseColWidth="10" defaultColWidth="8.83203125" defaultRowHeight="15" x14ac:dyDescent="0.2"/>
  <cols>
    <col min="1" max="1" width="9.1640625" customWidth="1"/>
    <col min="2" max="2" width="18.33203125" hidden="1" customWidth="1"/>
    <col min="3" max="3" width="22.5" hidden="1" customWidth="1"/>
    <col min="4" max="5" width="23.5" hidden="1" customWidth="1"/>
    <col min="6" max="6" width="9.33203125" customWidth="1"/>
    <col min="7" max="7" width="7.83203125" style="3" customWidth="1"/>
    <col min="8" max="9" width="13" style="3" customWidth="1"/>
    <col min="10" max="10" width="35" style="9" customWidth="1"/>
    <col min="11" max="11" width="1.5" customWidth="1"/>
    <col min="12" max="12" width="9.33203125" customWidth="1"/>
    <col min="13" max="13" width="17.5" hidden="1" customWidth="1"/>
    <col min="14" max="14" width="9.1640625" customWidth="1"/>
    <col min="15" max="15" width="7.6640625" customWidth="1"/>
    <col min="16" max="16" width="14.83203125" style="3" customWidth="1"/>
    <col min="17" max="17" width="11.5" customWidth="1"/>
    <col min="18" max="18" width="33.5" customWidth="1"/>
  </cols>
  <sheetData>
    <row r="5" spans="1:18" ht="16" thickBot="1" x14ac:dyDescent="0.25"/>
    <row r="6" spans="1:18" ht="71.25" customHeight="1" x14ac:dyDescent="0.2">
      <c r="A6" s="49" t="s">
        <v>95</v>
      </c>
      <c r="B6" s="10" t="s">
        <v>5</v>
      </c>
      <c r="C6" s="6" t="s">
        <v>4</v>
      </c>
      <c r="D6" s="6" t="s">
        <v>3</v>
      </c>
      <c r="E6" s="6" t="s">
        <v>21</v>
      </c>
      <c r="F6" s="6" t="s">
        <v>20</v>
      </c>
      <c r="G6" s="6" t="s">
        <v>2</v>
      </c>
      <c r="H6" s="6" t="s">
        <v>87</v>
      </c>
      <c r="I6" s="6" t="s">
        <v>88</v>
      </c>
      <c r="J6" s="6" t="s">
        <v>25</v>
      </c>
      <c r="L6" s="49" t="s">
        <v>96</v>
      </c>
      <c r="M6" s="13" t="s">
        <v>22</v>
      </c>
      <c r="N6" s="7" t="s">
        <v>23</v>
      </c>
      <c r="O6" s="7" t="s">
        <v>19</v>
      </c>
      <c r="P6" s="7" t="s">
        <v>89</v>
      </c>
      <c r="Q6" s="7" t="s">
        <v>90</v>
      </c>
      <c r="R6" s="12" t="s">
        <v>34</v>
      </c>
    </row>
    <row r="7" spans="1:18" ht="54" customHeight="1" x14ac:dyDescent="0.2">
      <c r="A7" s="24"/>
      <c r="B7" s="16">
        <f>IF(A7&gt;205, 1, 0)</f>
        <v>0</v>
      </c>
      <c r="C7" s="4">
        <f>((A7*0.458)-3.26)</f>
        <v>-3.26</v>
      </c>
      <c r="D7" s="4">
        <f>((A7*0.945)-103.5)</f>
        <v>-103.5</v>
      </c>
      <c r="E7" s="4">
        <f>IF(B7=0, C7, D7)</f>
        <v>-3.26</v>
      </c>
      <c r="F7" s="4">
        <f>MAX(0,ROUND(E7,0))</f>
        <v>0</v>
      </c>
      <c r="G7" s="4" t="str">
        <f>VLOOKUP(F7,$A$60:$B$70, 2)</f>
        <v>L-</v>
      </c>
      <c r="H7" s="4">
        <f>VLOOKUP(F7,$A$72:$B$82,2)</f>
        <v>3</v>
      </c>
      <c r="I7" s="4">
        <f>(H7*43.56)</f>
        <v>130.68</v>
      </c>
      <c r="J7" s="14" t="str">
        <f>VLOOKUP(F7,$A$85:$B$93,2)</f>
        <v>P2O5 may be applied, plant response likely</v>
      </c>
      <c r="L7" s="24"/>
      <c r="M7" s="16">
        <f>(L7*0.71)</f>
        <v>0</v>
      </c>
      <c r="N7" s="4">
        <f>MAX(0,ROUND(M7,0))</f>
        <v>0</v>
      </c>
      <c r="O7" s="4" t="str">
        <f>VLOOKUP(N7,$A$96:$B$106, 2)</f>
        <v>L-</v>
      </c>
      <c r="P7" s="4">
        <f>VLOOKUP(N7,$A$109:$B$119,2)</f>
        <v>3</v>
      </c>
      <c r="Q7" s="4">
        <f>(P7*43.56)</f>
        <v>130.68</v>
      </c>
      <c r="R7" s="19" t="str">
        <f t="shared" ref="R7:R38" si="0">VLOOKUP(N7,$A$122:$B$127,2)</f>
        <v>K2O may be applied, plant response likely</v>
      </c>
    </row>
    <row r="8" spans="1:18" ht="54" customHeight="1" x14ac:dyDescent="0.2">
      <c r="A8" s="25"/>
      <c r="B8" s="17">
        <f t="shared" ref="B8:B56" si="1">IF(A8&gt;205, 1, 0)</f>
        <v>0</v>
      </c>
      <c r="C8" s="11">
        <f t="shared" ref="C8:C56" si="2">((A8*0.458)-3.26)</f>
        <v>-3.26</v>
      </c>
      <c r="D8" s="11">
        <f t="shared" ref="D8:D56" si="3">((A8*0.945)-103.5)</f>
        <v>-103.5</v>
      </c>
      <c r="E8" s="11">
        <f t="shared" ref="E8:E56" si="4">IF(B8=0, C8, D8)</f>
        <v>-3.26</v>
      </c>
      <c r="F8" s="11">
        <f t="shared" ref="F8:F56" si="5">MAX(0,ROUND(E8,0))</f>
        <v>0</v>
      </c>
      <c r="G8" s="11" t="str">
        <f t="shared" ref="G8:G56" si="6">VLOOKUP(F8,$A$60:$B$70, 2)</f>
        <v>L-</v>
      </c>
      <c r="H8" s="11">
        <f t="shared" ref="H8:H56" si="7">VLOOKUP(F8,$A$72:$B$82,2)</f>
        <v>3</v>
      </c>
      <c r="I8" s="11">
        <f t="shared" ref="I8:I56" si="8">(H8*43.56)</f>
        <v>130.68</v>
      </c>
      <c r="J8" s="15" t="str">
        <f t="shared" ref="J8:J56" si="9">VLOOKUP(F8,$A$85:$B$93,2)</f>
        <v>P2O5 may be applied, plant response likely</v>
      </c>
      <c r="L8" s="26"/>
      <c r="M8" s="18">
        <f t="shared" ref="M8:M56" si="10">(L8*0.71)</f>
        <v>0</v>
      </c>
      <c r="N8" s="12">
        <f t="shared" ref="N8:N56" si="11">MAX(0,ROUND(M8,0))</f>
        <v>0</v>
      </c>
      <c r="O8" s="12" t="str">
        <f t="shared" ref="O8:O56" si="12">VLOOKUP(N8,$A$96:$B$106, 2)</f>
        <v>L-</v>
      </c>
      <c r="P8" s="12">
        <f t="shared" ref="P8:P56" si="13">VLOOKUP(N8,$A$109:$B$119,2)</f>
        <v>3</v>
      </c>
      <c r="Q8" s="12">
        <f t="shared" ref="Q8:Q56" si="14">(P8*43.56)</f>
        <v>130.68</v>
      </c>
      <c r="R8" s="20" t="str">
        <f t="shared" si="0"/>
        <v>K2O may be applied, plant response likely</v>
      </c>
    </row>
    <row r="9" spans="1:18" ht="54" customHeight="1" x14ac:dyDescent="0.2">
      <c r="A9" s="24"/>
      <c r="B9" s="16">
        <f t="shared" si="1"/>
        <v>0</v>
      </c>
      <c r="C9" s="4">
        <f t="shared" si="2"/>
        <v>-3.26</v>
      </c>
      <c r="D9" s="4">
        <f t="shared" si="3"/>
        <v>-103.5</v>
      </c>
      <c r="E9" s="4">
        <f t="shared" si="4"/>
        <v>-3.26</v>
      </c>
      <c r="F9" s="4">
        <f t="shared" si="5"/>
        <v>0</v>
      </c>
      <c r="G9" s="4" t="str">
        <f t="shared" si="6"/>
        <v>L-</v>
      </c>
      <c r="H9" s="4">
        <f t="shared" si="7"/>
        <v>3</v>
      </c>
      <c r="I9" s="4">
        <f t="shared" si="8"/>
        <v>130.68</v>
      </c>
      <c r="J9" s="14" t="str">
        <f t="shared" si="9"/>
        <v>P2O5 may be applied, plant response likely</v>
      </c>
      <c r="L9" s="24"/>
      <c r="M9" s="16">
        <f t="shared" si="10"/>
        <v>0</v>
      </c>
      <c r="N9" s="4">
        <f t="shared" si="11"/>
        <v>0</v>
      </c>
      <c r="O9" s="4" t="str">
        <f t="shared" si="12"/>
        <v>L-</v>
      </c>
      <c r="P9" s="4">
        <f t="shared" si="13"/>
        <v>3</v>
      </c>
      <c r="Q9" s="4">
        <f t="shared" si="14"/>
        <v>130.68</v>
      </c>
      <c r="R9" s="19" t="str">
        <f t="shared" si="0"/>
        <v>K2O may be applied, plant response likely</v>
      </c>
    </row>
    <row r="10" spans="1:18" ht="54" customHeight="1" x14ac:dyDescent="0.2">
      <c r="A10" s="25"/>
      <c r="B10" s="17">
        <f t="shared" si="1"/>
        <v>0</v>
      </c>
      <c r="C10" s="11">
        <f t="shared" si="2"/>
        <v>-3.26</v>
      </c>
      <c r="D10" s="11">
        <f t="shared" si="3"/>
        <v>-103.5</v>
      </c>
      <c r="E10" s="11">
        <f t="shared" si="4"/>
        <v>-3.26</v>
      </c>
      <c r="F10" s="11">
        <f t="shared" si="5"/>
        <v>0</v>
      </c>
      <c r="G10" s="11" t="str">
        <f t="shared" si="6"/>
        <v>L-</v>
      </c>
      <c r="H10" s="11">
        <f t="shared" si="7"/>
        <v>3</v>
      </c>
      <c r="I10" s="11">
        <f t="shared" si="8"/>
        <v>130.68</v>
      </c>
      <c r="J10" s="15" t="str">
        <f t="shared" si="9"/>
        <v>P2O5 may be applied, plant response likely</v>
      </c>
      <c r="L10" s="26"/>
      <c r="M10" s="18">
        <f t="shared" si="10"/>
        <v>0</v>
      </c>
      <c r="N10" s="12">
        <f t="shared" si="11"/>
        <v>0</v>
      </c>
      <c r="O10" s="12" t="str">
        <f t="shared" si="12"/>
        <v>L-</v>
      </c>
      <c r="P10" s="12">
        <f t="shared" si="13"/>
        <v>3</v>
      </c>
      <c r="Q10" s="12">
        <f t="shared" si="14"/>
        <v>130.68</v>
      </c>
      <c r="R10" s="20" t="str">
        <f t="shared" si="0"/>
        <v>K2O may be applied, plant response likely</v>
      </c>
    </row>
    <row r="11" spans="1:18" ht="54" customHeight="1" x14ac:dyDescent="0.2">
      <c r="A11" s="24"/>
      <c r="B11" s="16">
        <f t="shared" si="1"/>
        <v>0</v>
      </c>
      <c r="C11" s="4">
        <f t="shared" si="2"/>
        <v>-3.26</v>
      </c>
      <c r="D11" s="4">
        <f t="shared" si="3"/>
        <v>-103.5</v>
      </c>
      <c r="E11" s="4">
        <f t="shared" si="4"/>
        <v>-3.26</v>
      </c>
      <c r="F11" s="4">
        <f t="shared" si="5"/>
        <v>0</v>
      </c>
      <c r="G11" s="4" t="str">
        <f t="shared" si="6"/>
        <v>L-</v>
      </c>
      <c r="H11" s="4">
        <f t="shared" si="7"/>
        <v>3</v>
      </c>
      <c r="I11" s="4">
        <f t="shared" si="8"/>
        <v>130.68</v>
      </c>
      <c r="J11" s="14" t="str">
        <f>VLOOKUP(F11,$A$85:$B$93,2)</f>
        <v>P2O5 may be applied, plant response likely</v>
      </c>
      <c r="L11" s="24"/>
      <c r="M11" s="16">
        <f t="shared" si="10"/>
        <v>0</v>
      </c>
      <c r="N11" s="4">
        <f t="shared" si="11"/>
        <v>0</v>
      </c>
      <c r="O11" s="4" t="str">
        <f t="shared" si="12"/>
        <v>L-</v>
      </c>
      <c r="P11" s="4">
        <f t="shared" si="13"/>
        <v>3</v>
      </c>
      <c r="Q11" s="4">
        <f t="shared" si="14"/>
        <v>130.68</v>
      </c>
      <c r="R11" s="19" t="str">
        <f t="shared" si="0"/>
        <v>K2O may be applied, plant response likely</v>
      </c>
    </row>
    <row r="12" spans="1:18" ht="54" customHeight="1" x14ac:dyDescent="0.2">
      <c r="A12" s="25"/>
      <c r="B12" s="17">
        <f t="shared" si="1"/>
        <v>0</v>
      </c>
      <c r="C12" s="11">
        <f t="shared" si="2"/>
        <v>-3.26</v>
      </c>
      <c r="D12" s="11">
        <f t="shared" si="3"/>
        <v>-103.5</v>
      </c>
      <c r="E12" s="11">
        <f t="shared" si="4"/>
        <v>-3.26</v>
      </c>
      <c r="F12" s="11">
        <f t="shared" si="5"/>
        <v>0</v>
      </c>
      <c r="G12" s="11" t="str">
        <f t="shared" si="6"/>
        <v>L-</v>
      </c>
      <c r="H12" s="11">
        <f t="shared" si="7"/>
        <v>3</v>
      </c>
      <c r="I12" s="11">
        <f t="shared" si="8"/>
        <v>130.68</v>
      </c>
      <c r="J12" s="15" t="str">
        <f t="shared" si="9"/>
        <v>P2O5 may be applied, plant response likely</v>
      </c>
      <c r="L12" s="26"/>
      <c r="M12" s="18">
        <f t="shared" si="10"/>
        <v>0</v>
      </c>
      <c r="N12" s="12">
        <f t="shared" si="11"/>
        <v>0</v>
      </c>
      <c r="O12" s="12" t="str">
        <f t="shared" si="12"/>
        <v>L-</v>
      </c>
      <c r="P12" s="12">
        <f t="shared" si="13"/>
        <v>3</v>
      </c>
      <c r="Q12" s="12">
        <f t="shared" si="14"/>
        <v>130.68</v>
      </c>
      <c r="R12" s="20" t="str">
        <f t="shared" si="0"/>
        <v>K2O may be applied, plant response likely</v>
      </c>
    </row>
    <row r="13" spans="1:18" ht="54" customHeight="1" x14ac:dyDescent="0.2">
      <c r="A13" s="24"/>
      <c r="B13" s="16">
        <f t="shared" si="1"/>
        <v>0</v>
      </c>
      <c r="C13" s="4">
        <f t="shared" si="2"/>
        <v>-3.26</v>
      </c>
      <c r="D13" s="4">
        <f t="shared" si="3"/>
        <v>-103.5</v>
      </c>
      <c r="E13" s="4">
        <f t="shared" si="4"/>
        <v>-3.26</v>
      </c>
      <c r="F13" s="4">
        <f t="shared" si="5"/>
        <v>0</v>
      </c>
      <c r="G13" s="4" t="str">
        <f t="shared" si="6"/>
        <v>L-</v>
      </c>
      <c r="H13" s="4">
        <f t="shared" si="7"/>
        <v>3</v>
      </c>
      <c r="I13" s="4">
        <f t="shared" si="8"/>
        <v>130.68</v>
      </c>
      <c r="J13" s="14" t="str">
        <f t="shared" si="9"/>
        <v>P2O5 may be applied, plant response likely</v>
      </c>
      <c r="L13" s="24"/>
      <c r="M13" s="16">
        <f t="shared" si="10"/>
        <v>0</v>
      </c>
      <c r="N13" s="4">
        <f t="shared" si="11"/>
        <v>0</v>
      </c>
      <c r="O13" s="4" t="str">
        <f t="shared" si="12"/>
        <v>L-</v>
      </c>
      <c r="P13" s="4">
        <f t="shared" si="13"/>
        <v>3</v>
      </c>
      <c r="Q13" s="4">
        <f t="shared" si="14"/>
        <v>130.68</v>
      </c>
      <c r="R13" s="19" t="str">
        <f t="shared" si="0"/>
        <v>K2O may be applied, plant response likely</v>
      </c>
    </row>
    <row r="14" spans="1:18" ht="54" customHeight="1" x14ac:dyDescent="0.2">
      <c r="A14" s="25"/>
      <c r="B14" s="17">
        <f t="shared" si="1"/>
        <v>0</v>
      </c>
      <c r="C14" s="11">
        <f t="shared" si="2"/>
        <v>-3.26</v>
      </c>
      <c r="D14" s="11">
        <f t="shared" si="3"/>
        <v>-103.5</v>
      </c>
      <c r="E14" s="11">
        <f t="shared" si="4"/>
        <v>-3.26</v>
      </c>
      <c r="F14" s="11">
        <f t="shared" si="5"/>
        <v>0</v>
      </c>
      <c r="G14" s="11" t="str">
        <f t="shared" si="6"/>
        <v>L-</v>
      </c>
      <c r="H14" s="11">
        <f t="shared" si="7"/>
        <v>3</v>
      </c>
      <c r="I14" s="11">
        <f t="shared" si="8"/>
        <v>130.68</v>
      </c>
      <c r="J14" s="15" t="str">
        <f t="shared" si="9"/>
        <v>P2O5 may be applied, plant response likely</v>
      </c>
      <c r="L14" s="26"/>
      <c r="M14" s="18">
        <f t="shared" si="10"/>
        <v>0</v>
      </c>
      <c r="N14" s="12">
        <f t="shared" si="11"/>
        <v>0</v>
      </c>
      <c r="O14" s="12" t="str">
        <f t="shared" si="12"/>
        <v>L-</v>
      </c>
      <c r="P14" s="12">
        <f t="shared" si="13"/>
        <v>3</v>
      </c>
      <c r="Q14" s="12">
        <f t="shared" si="14"/>
        <v>130.68</v>
      </c>
      <c r="R14" s="20" t="str">
        <f t="shared" si="0"/>
        <v>K2O may be applied, plant response likely</v>
      </c>
    </row>
    <row r="15" spans="1:18" ht="54" customHeight="1" x14ac:dyDescent="0.2">
      <c r="A15" s="24"/>
      <c r="B15" s="16">
        <f t="shared" si="1"/>
        <v>0</v>
      </c>
      <c r="C15" s="4">
        <f t="shared" si="2"/>
        <v>-3.26</v>
      </c>
      <c r="D15" s="4">
        <f t="shared" si="3"/>
        <v>-103.5</v>
      </c>
      <c r="E15" s="4">
        <f t="shared" si="4"/>
        <v>-3.26</v>
      </c>
      <c r="F15" s="4">
        <f t="shared" si="5"/>
        <v>0</v>
      </c>
      <c r="G15" s="4" t="str">
        <f t="shared" si="6"/>
        <v>L-</v>
      </c>
      <c r="H15" s="4">
        <f t="shared" si="7"/>
        <v>3</v>
      </c>
      <c r="I15" s="4">
        <f t="shared" si="8"/>
        <v>130.68</v>
      </c>
      <c r="J15" s="14" t="str">
        <f t="shared" si="9"/>
        <v>P2O5 may be applied, plant response likely</v>
      </c>
      <c r="L15" s="24"/>
      <c r="M15" s="16">
        <f t="shared" si="10"/>
        <v>0</v>
      </c>
      <c r="N15" s="4">
        <f t="shared" si="11"/>
        <v>0</v>
      </c>
      <c r="O15" s="4" t="str">
        <f t="shared" si="12"/>
        <v>L-</v>
      </c>
      <c r="P15" s="4">
        <f t="shared" si="13"/>
        <v>3</v>
      </c>
      <c r="Q15" s="4">
        <f t="shared" si="14"/>
        <v>130.68</v>
      </c>
      <c r="R15" s="19" t="str">
        <f t="shared" si="0"/>
        <v>K2O may be applied, plant response likely</v>
      </c>
    </row>
    <row r="16" spans="1:18" ht="54" customHeight="1" x14ac:dyDescent="0.2">
      <c r="A16" s="25"/>
      <c r="B16" s="17">
        <f t="shared" si="1"/>
        <v>0</v>
      </c>
      <c r="C16" s="11">
        <f t="shared" si="2"/>
        <v>-3.26</v>
      </c>
      <c r="D16" s="11">
        <f t="shared" si="3"/>
        <v>-103.5</v>
      </c>
      <c r="E16" s="11">
        <f t="shared" si="4"/>
        <v>-3.26</v>
      </c>
      <c r="F16" s="11">
        <f t="shared" si="5"/>
        <v>0</v>
      </c>
      <c r="G16" s="11" t="str">
        <f t="shared" si="6"/>
        <v>L-</v>
      </c>
      <c r="H16" s="11">
        <f t="shared" si="7"/>
        <v>3</v>
      </c>
      <c r="I16" s="11">
        <f t="shared" si="8"/>
        <v>130.68</v>
      </c>
      <c r="J16" s="15" t="str">
        <f t="shared" si="9"/>
        <v>P2O5 may be applied, plant response likely</v>
      </c>
      <c r="L16" s="26"/>
      <c r="M16" s="18">
        <f t="shared" si="10"/>
        <v>0</v>
      </c>
      <c r="N16" s="12">
        <f t="shared" si="11"/>
        <v>0</v>
      </c>
      <c r="O16" s="12" t="str">
        <f t="shared" si="12"/>
        <v>L-</v>
      </c>
      <c r="P16" s="12">
        <f t="shared" si="13"/>
        <v>3</v>
      </c>
      <c r="Q16" s="12">
        <f t="shared" si="14"/>
        <v>130.68</v>
      </c>
      <c r="R16" s="20" t="str">
        <f t="shared" si="0"/>
        <v>K2O may be applied, plant response likely</v>
      </c>
    </row>
    <row r="17" spans="1:18" ht="54" customHeight="1" x14ac:dyDescent="0.2">
      <c r="A17" s="24"/>
      <c r="B17" s="16">
        <f t="shared" si="1"/>
        <v>0</v>
      </c>
      <c r="C17" s="4">
        <f t="shared" si="2"/>
        <v>-3.26</v>
      </c>
      <c r="D17" s="4">
        <f t="shared" si="3"/>
        <v>-103.5</v>
      </c>
      <c r="E17" s="4">
        <f t="shared" si="4"/>
        <v>-3.26</v>
      </c>
      <c r="F17" s="4">
        <f t="shared" si="5"/>
        <v>0</v>
      </c>
      <c r="G17" s="4" t="str">
        <f t="shared" si="6"/>
        <v>L-</v>
      </c>
      <c r="H17" s="4">
        <f t="shared" si="7"/>
        <v>3</v>
      </c>
      <c r="I17" s="4">
        <f t="shared" si="8"/>
        <v>130.68</v>
      </c>
      <c r="J17" s="14" t="str">
        <f t="shared" si="9"/>
        <v>P2O5 may be applied, plant response likely</v>
      </c>
      <c r="L17" s="24"/>
      <c r="M17" s="16">
        <f t="shared" si="10"/>
        <v>0</v>
      </c>
      <c r="N17" s="4">
        <f t="shared" si="11"/>
        <v>0</v>
      </c>
      <c r="O17" s="4" t="str">
        <f t="shared" si="12"/>
        <v>L-</v>
      </c>
      <c r="P17" s="4">
        <f t="shared" si="13"/>
        <v>3</v>
      </c>
      <c r="Q17" s="4">
        <f t="shared" si="14"/>
        <v>130.68</v>
      </c>
      <c r="R17" s="19" t="str">
        <f t="shared" si="0"/>
        <v>K2O may be applied, plant response likely</v>
      </c>
    </row>
    <row r="18" spans="1:18" ht="54" customHeight="1" x14ac:dyDescent="0.2">
      <c r="A18" s="25"/>
      <c r="B18" s="17">
        <f t="shared" si="1"/>
        <v>0</v>
      </c>
      <c r="C18" s="11">
        <f t="shared" si="2"/>
        <v>-3.26</v>
      </c>
      <c r="D18" s="11">
        <f t="shared" si="3"/>
        <v>-103.5</v>
      </c>
      <c r="E18" s="11">
        <f t="shared" si="4"/>
        <v>-3.26</v>
      </c>
      <c r="F18" s="11">
        <f t="shared" si="5"/>
        <v>0</v>
      </c>
      <c r="G18" s="11" t="str">
        <f t="shared" si="6"/>
        <v>L-</v>
      </c>
      <c r="H18" s="11">
        <f t="shared" si="7"/>
        <v>3</v>
      </c>
      <c r="I18" s="11">
        <f t="shared" si="8"/>
        <v>130.68</v>
      </c>
      <c r="J18" s="15" t="str">
        <f t="shared" si="9"/>
        <v>P2O5 may be applied, plant response likely</v>
      </c>
      <c r="L18" s="26"/>
      <c r="M18" s="18">
        <f t="shared" si="10"/>
        <v>0</v>
      </c>
      <c r="N18" s="12">
        <f t="shared" si="11"/>
        <v>0</v>
      </c>
      <c r="O18" s="12" t="str">
        <f t="shared" si="12"/>
        <v>L-</v>
      </c>
      <c r="P18" s="12">
        <f t="shared" si="13"/>
        <v>3</v>
      </c>
      <c r="Q18" s="12">
        <f t="shared" si="14"/>
        <v>130.68</v>
      </c>
      <c r="R18" s="20" t="str">
        <f t="shared" si="0"/>
        <v>K2O may be applied, plant response likely</v>
      </c>
    </row>
    <row r="19" spans="1:18" ht="54" customHeight="1" x14ac:dyDescent="0.2">
      <c r="A19" s="24"/>
      <c r="B19" s="16">
        <f t="shared" si="1"/>
        <v>0</v>
      </c>
      <c r="C19" s="4">
        <f t="shared" si="2"/>
        <v>-3.26</v>
      </c>
      <c r="D19" s="4">
        <f t="shared" si="3"/>
        <v>-103.5</v>
      </c>
      <c r="E19" s="4">
        <f t="shared" si="4"/>
        <v>-3.26</v>
      </c>
      <c r="F19" s="4">
        <f t="shared" si="5"/>
        <v>0</v>
      </c>
      <c r="G19" s="4" t="str">
        <f t="shared" si="6"/>
        <v>L-</v>
      </c>
      <c r="H19" s="4">
        <f t="shared" si="7"/>
        <v>3</v>
      </c>
      <c r="I19" s="4">
        <f t="shared" si="8"/>
        <v>130.68</v>
      </c>
      <c r="J19" s="14" t="str">
        <f t="shared" si="9"/>
        <v>P2O5 may be applied, plant response likely</v>
      </c>
      <c r="L19" s="24"/>
      <c r="M19" s="16">
        <f t="shared" si="10"/>
        <v>0</v>
      </c>
      <c r="N19" s="4">
        <f t="shared" si="11"/>
        <v>0</v>
      </c>
      <c r="O19" s="4" t="str">
        <f t="shared" si="12"/>
        <v>L-</v>
      </c>
      <c r="P19" s="4">
        <f t="shared" si="13"/>
        <v>3</v>
      </c>
      <c r="Q19" s="4">
        <f t="shared" si="14"/>
        <v>130.68</v>
      </c>
      <c r="R19" s="19" t="str">
        <f t="shared" si="0"/>
        <v>K2O may be applied, plant response likely</v>
      </c>
    </row>
    <row r="20" spans="1:18" ht="54" customHeight="1" x14ac:dyDescent="0.2">
      <c r="A20" s="25"/>
      <c r="B20" s="17">
        <f t="shared" si="1"/>
        <v>0</v>
      </c>
      <c r="C20" s="11">
        <f t="shared" si="2"/>
        <v>-3.26</v>
      </c>
      <c r="D20" s="11">
        <f t="shared" si="3"/>
        <v>-103.5</v>
      </c>
      <c r="E20" s="11">
        <f t="shared" si="4"/>
        <v>-3.26</v>
      </c>
      <c r="F20" s="11">
        <f t="shared" si="5"/>
        <v>0</v>
      </c>
      <c r="G20" s="11" t="str">
        <f t="shared" si="6"/>
        <v>L-</v>
      </c>
      <c r="H20" s="11">
        <f t="shared" si="7"/>
        <v>3</v>
      </c>
      <c r="I20" s="11">
        <f t="shared" si="8"/>
        <v>130.68</v>
      </c>
      <c r="J20" s="15" t="str">
        <f t="shared" si="9"/>
        <v>P2O5 may be applied, plant response likely</v>
      </c>
      <c r="L20" s="26"/>
      <c r="M20" s="18">
        <f t="shared" si="10"/>
        <v>0</v>
      </c>
      <c r="N20" s="12">
        <f t="shared" si="11"/>
        <v>0</v>
      </c>
      <c r="O20" s="12" t="str">
        <f t="shared" si="12"/>
        <v>L-</v>
      </c>
      <c r="P20" s="12">
        <f t="shared" si="13"/>
        <v>3</v>
      </c>
      <c r="Q20" s="12">
        <f t="shared" si="14"/>
        <v>130.68</v>
      </c>
      <c r="R20" s="20" t="str">
        <f t="shared" si="0"/>
        <v>K2O may be applied, plant response likely</v>
      </c>
    </row>
    <row r="21" spans="1:18" ht="54" customHeight="1" x14ac:dyDescent="0.2">
      <c r="A21" s="24"/>
      <c r="B21" s="16">
        <f t="shared" si="1"/>
        <v>0</v>
      </c>
      <c r="C21" s="4">
        <f t="shared" si="2"/>
        <v>-3.26</v>
      </c>
      <c r="D21" s="4">
        <f t="shared" si="3"/>
        <v>-103.5</v>
      </c>
      <c r="E21" s="4">
        <f t="shared" si="4"/>
        <v>-3.26</v>
      </c>
      <c r="F21" s="4">
        <f t="shared" si="5"/>
        <v>0</v>
      </c>
      <c r="G21" s="4" t="str">
        <f t="shared" si="6"/>
        <v>L-</v>
      </c>
      <c r="H21" s="4">
        <f t="shared" si="7"/>
        <v>3</v>
      </c>
      <c r="I21" s="4">
        <f t="shared" si="8"/>
        <v>130.68</v>
      </c>
      <c r="J21" s="14" t="str">
        <f t="shared" si="9"/>
        <v>P2O5 may be applied, plant response likely</v>
      </c>
      <c r="L21" s="24"/>
      <c r="M21" s="16">
        <f t="shared" si="10"/>
        <v>0</v>
      </c>
      <c r="N21" s="4">
        <f t="shared" si="11"/>
        <v>0</v>
      </c>
      <c r="O21" s="4" t="str">
        <f t="shared" si="12"/>
        <v>L-</v>
      </c>
      <c r="P21" s="4">
        <f t="shared" si="13"/>
        <v>3</v>
      </c>
      <c r="Q21" s="4">
        <f t="shared" si="14"/>
        <v>130.68</v>
      </c>
      <c r="R21" s="19" t="str">
        <f t="shared" si="0"/>
        <v>K2O may be applied, plant response likely</v>
      </c>
    </row>
    <row r="22" spans="1:18" ht="54" customHeight="1" x14ac:dyDescent="0.2">
      <c r="A22" s="25"/>
      <c r="B22" s="17">
        <f t="shared" si="1"/>
        <v>0</v>
      </c>
      <c r="C22" s="11">
        <f t="shared" si="2"/>
        <v>-3.26</v>
      </c>
      <c r="D22" s="11">
        <f t="shared" si="3"/>
        <v>-103.5</v>
      </c>
      <c r="E22" s="11">
        <f t="shared" si="4"/>
        <v>-3.26</v>
      </c>
      <c r="F22" s="11">
        <f t="shared" si="5"/>
        <v>0</v>
      </c>
      <c r="G22" s="11" t="str">
        <f t="shared" si="6"/>
        <v>L-</v>
      </c>
      <c r="H22" s="11">
        <f t="shared" si="7"/>
        <v>3</v>
      </c>
      <c r="I22" s="11">
        <f t="shared" si="8"/>
        <v>130.68</v>
      </c>
      <c r="J22" s="15" t="str">
        <f t="shared" si="9"/>
        <v>P2O5 may be applied, plant response likely</v>
      </c>
      <c r="L22" s="26"/>
      <c r="M22" s="18">
        <f t="shared" si="10"/>
        <v>0</v>
      </c>
      <c r="N22" s="12">
        <f t="shared" si="11"/>
        <v>0</v>
      </c>
      <c r="O22" s="12" t="str">
        <f t="shared" si="12"/>
        <v>L-</v>
      </c>
      <c r="P22" s="12">
        <f t="shared" si="13"/>
        <v>3</v>
      </c>
      <c r="Q22" s="12">
        <f t="shared" si="14"/>
        <v>130.68</v>
      </c>
      <c r="R22" s="20" t="str">
        <f t="shared" si="0"/>
        <v>K2O may be applied, plant response likely</v>
      </c>
    </row>
    <row r="23" spans="1:18" ht="54" customHeight="1" x14ac:dyDescent="0.2">
      <c r="A23" s="24"/>
      <c r="B23" s="16">
        <f t="shared" si="1"/>
        <v>0</v>
      </c>
      <c r="C23" s="4">
        <f t="shared" si="2"/>
        <v>-3.26</v>
      </c>
      <c r="D23" s="4">
        <f t="shared" si="3"/>
        <v>-103.5</v>
      </c>
      <c r="E23" s="4">
        <f t="shared" si="4"/>
        <v>-3.26</v>
      </c>
      <c r="F23" s="4">
        <f t="shared" si="5"/>
        <v>0</v>
      </c>
      <c r="G23" s="4" t="str">
        <f t="shared" si="6"/>
        <v>L-</v>
      </c>
      <c r="H23" s="4">
        <f t="shared" si="7"/>
        <v>3</v>
      </c>
      <c r="I23" s="4">
        <f t="shared" si="8"/>
        <v>130.68</v>
      </c>
      <c r="J23" s="14" t="str">
        <f t="shared" si="9"/>
        <v>P2O5 may be applied, plant response likely</v>
      </c>
      <c r="L23" s="24"/>
      <c r="M23" s="16">
        <f t="shared" si="10"/>
        <v>0</v>
      </c>
      <c r="N23" s="4">
        <f t="shared" si="11"/>
        <v>0</v>
      </c>
      <c r="O23" s="4" t="str">
        <f t="shared" si="12"/>
        <v>L-</v>
      </c>
      <c r="P23" s="4">
        <f t="shared" si="13"/>
        <v>3</v>
      </c>
      <c r="Q23" s="4">
        <f t="shared" si="14"/>
        <v>130.68</v>
      </c>
      <c r="R23" s="19" t="str">
        <f t="shared" si="0"/>
        <v>K2O may be applied, plant response likely</v>
      </c>
    </row>
    <row r="24" spans="1:18" ht="54" customHeight="1" x14ac:dyDescent="0.2">
      <c r="A24" s="25"/>
      <c r="B24" s="17">
        <f t="shared" si="1"/>
        <v>0</v>
      </c>
      <c r="C24" s="11">
        <f t="shared" si="2"/>
        <v>-3.26</v>
      </c>
      <c r="D24" s="11">
        <f t="shared" si="3"/>
        <v>-103.5</v>
      </c>
      <c r="E24" s="11">
        <f t="shared" si="4"/>
        <v>-3.26</v>
      </c>
      <c r="F24" s="11">
        <f t="shared" si="5"/>
        <v>0</v>
      </c>
      <c r="G24" s="11" t="str">
        <f t="shared" si="6"/>
        <v>L-</v>
      </c>
      <c r="H24" s="11">
        <f t="shared" si="7"/>
        <v>3</v>
      </c>
      <c r="I24" s="11">
        <f t="shared" si="8"/>
        <v>130.68</v>
      </c>
      <c r="J24" s="15" t="str">
        <f t="shared" si="9"/>
        <v>P2O5 may be applied, plant response likely</v>
      </c>
      <c r="L24" s="26"/>
      <c r="M24" s="18">
        <f t="shared" si="10"/>
        <v>0</v>
      </c>
      <c r="N24" s="12">
        <f t="shared" si="11"/>
        <v>0</v>
      </c>
      <c r="O24" s="12" t="str">
        <f t="shared" si="12"/>
        <v>L-</v>
      </c>
      <c r="P24" s="12">
        <f t="shared" si="13"/>
        <v>3</v>
      </c>
      <c r="Q24" s="12">
        <f t="shared" si="14"/>
        <v>130.68</v>
      </c>
      <c r="R24" s="20" t="str">
        <f t="shared" si="0"/>
        <v>K2O may be applied, plant response likely</v>
      </c>
    </row>
    <row r="25" spans="1:18" ht="54" customHeight="1" x14ac:dyDescent="0.2">
      <c r="A25" s="24"/>
      <c r="B25" s="16">
        <f t="shared" si="1"/>
        <v>0</v>
      </c>
      <c r="C25" s="4">
        <f t="shared" si="2"/>
        <v>-3.26</v>
      </c>
      <c r="D25" s="4">
        <f t="shared" si="3"/>
        <v>-103.5</v>
      </c>
      <c r="E25" s="4">
        <f t="shared" si="4"/>
        <v>-3.26</v>
      </c>
      <c r="F25" s="4">
        <f t="shared" si="5"/>
        <v>0</v>
      </c>
      <c r="G25" s="4" t="str">
        <f t="shared" si="6"/>
        <v>L-</v>
      </c>
      <c r="H25" s="4">
        <f t="shared" si="7"/>
        <v>3</v>
      </c>
      <c r="I25" s="4">
        <f t="shared" si="8"/>
        <v>130.68</v>
      </c>
      <c r="J25" s="14" t="str">
        <f t="shared" si="9"/>
        <v>P2O5 may be applied, plant response likely</v>
      </c>
      <c r="L25" s="24"/>
      <c r="M25" s="16">
        <f t="shared" si="10"/>
        <v>0</v>
      </c>
      <c r="N25" s="4">
        <f t="shared" si="11"/>
        <v>0</v>
      </c>
      <c r="O25" s="4" t="str">
        <f t="shared" si="12"/>
        <v>L-</v>
      </c>
      <c r="P25" s="4">
        <f t="shared" si="13"/>
        <v>3</v>
      </c>
      <c r="Q25" s="4">
        <f t="shared" si="14"/>
        <v>130.68</v>
      </c>
      <c r="R25" s="19" t="str">
        <f t="shared" si="0"/>
        <v>K2O may be applied, plant response likely</v>
      </c>
    </row>
    <row r="26" spans="1:18" ht="54" customHeight="1" x14ac:dyDescent="0.2">
      <c r="A26" s="25"/>
      <c r="B26" s="17">
        <f t="shared" si="1"/>
        <v>0</v>
      </c>
      <c r="C26" s="11">
        <f t="shared" si="2"/>
        <v>-3.26</v>
      </c>
      <c r="D26" s="11">
        <f t="shared" si="3"/>
        <v>-103.5</v>
      </c>
      <c r="E26" s="11">
        <f t="shared" si="4"/>
        <v>-3.26</v>
      </c>
      <c r="F26" s="11">
        <f t="shared" si="5"/>
        <v>0</v>
      </c>
      <c r="G26" s="11" t="str">
        <f t="shared" si="6"/>
        <v>L-</v>
      </c>
      <c r="H26" s="11">
        <f t="shared" si="7"/>
        <v>3</v>
      </c>
      <c r="I26" s="11">
        <f t="shared" si="8"/>
        <v>130.68</v>
      </c>
      <c r="J26" s="15" t="str">
        <f t="shared" si="9"/>
        <v>P2O5 may be applied, plant response likely</v>
      </c>
      <c r="L26" s="26"/>
      <c r="M26" s="18">
        <f t="shared" si="10"/>
        <v>0</v>
      </c>
      <c r="N26" s="12">
        <f t="shared" si="11"/>
        <v>0</v>
      </c>
      <c r="O26" s="12" t="str">
        <f t="shared" si="12"/>
        <v>L-</v>
      </c>
      <c r="P26" s="12">
        <f t="shared" si="13"/>
        <v>3</v>
      </c>
      <c r="Q26" s="12">
        <f t="shared" si="14"/>
        <v>130.68</v>
      </c>
      <c r="R26" s="20" t="str">
        <f t="shared" si="0"/>
        <v>K2O may be applied, plant response likely</v>
      </c>
    </row>
    <row r="27" spans="1:18" ht="54" customHeight="1" x14ac:dyDescent="0.2">
      <c r="A27" s="24"/>
      <c r="B27" s="16">
        <f t="shared" si="1"/>
        <v>0</v>
      </c>
      <c r="C27" s="4">
        <f t="shared" si="2"/>
        <v>-3.26</v>
      </c>
      <c r="D27" s="4">
        <f t="shared" si="3"/>
        <v>-103.5</v>
      </c>
      <c r="E27" s="4">
        <f t="shared" si="4"/>
        <v>-3.26</v>
      </c>
      <c r="F27" s="4">
        <f t="shared" si="5"/>
        <v>0</v>
      </c>
      <c r="G27" s="4" t="str">
        <f t="shared" si="6"/>
        <v>L-</v>
      </c>
      <c r="H27" s="4">
        <f t="shared" si="7"/>
        <v>3</v>
      </c>
      <c r="I27" s="4">
        <f t="shared" si="8"/>
        <v>130.68</v>
      </c>
      <c r="J27" s="14" t="str">
        <f t="shared" si="9"/>
        <v>P2O5 may be applied, plant response likely</v>
      </c>
      <c r="L27" s="24"/>
      <c r="M27" s="16">
        <f t="shared" si="10"/>
        <v>0</v>
      </c>
      <c r="N27" s="4">
        <f t="shared" si="11"/>
        <v>0</v>
      </c>
      <c r="O27" s="4" t="str">
        <f t="shared" si="12"/>
        <v>L-</v>
      </c>
      <c r="P27" s="4">
        <f t="shared" si="13"/>
        <v>3</v>
      </c>
      <c r="Q27" s="4">
        <f t="shared" si="14"/>
        <v>130.68</v>
      </c>
      <c r="R27" s="19" t="str">
        <f t="shared" si="0"/>
        <v>K2O may be applied, plant response likely</v>
      </c>
    </row>
    <row r="28" spans="1:18" ht="54" customHeight="1" x14ac:dyDescent="0.2">
      <c r="A28" s="25"/>
      <c r="B28" s="17">
        <f t="shared" si="1"/>
        <v>0</v>
      </c>
      <c r="C28" s="11">
        <f t="shared" si="2"/>
        <v>-3.26</v>
      </c>
      <c r="D28" s="11">
        <f t="shared" si="3"/>
        <v>-103.5</v>
      </c>
      <c r="E28" s="11">
        <f t="shared" si="4"/>
        <v>-3.26</v>
      </c>
      <c r="F28" s="11">
        <f t="shared" si="5"/>
        <v>0</v>
      </c>
      <c r="G28" s="11" t="str">
        <f t="shared" si="6"/>
        <v>L-</v>
      </c>
      <c r="H28" s="11">
        <f t="shared" si="7"/>
        <v>3</v>
      </c>
      <c r="I28" s="11">
        <f t="shared" si="8"/>
        <v>130.68</v>
      </c>
      <c r="J28" s="15" t="str">
        <f t="shared" si="9"/>
        <v>P2O5 may be applied, plant response likely</v>
      </c>
      <c r="L28" s="26"/>
      <c r="M28" s="18">
        <f t="shared" si="10"/>
        <v>0</v>
      </c>
      <c r="N28" s="12">
        <f t="shared" si="11"/>
        <v>0</v>
      </c>
      <c r="O28" s="12" t="str">
        <f t="shared" si="12"/>
        <v>L-</v>
      </c>
      <c r="P28" s="12">
        <f t="shared" si="13"/>
        <v>3</v>
      </c>
      <c r="Q28" s="12">
        <f t="shared" si="14"/>
        <v>130.68</v>
      </c>
      <c r="R28" s="20" t="str">
        <f t="shared" si="0"/>
        <v>K2O may be applied, plant response likely</v>
      </c>
    </row>
    <row r="29" spans="1:18" ht="54" customHeight="1" x14ac:dyDescent="0.2">
      <c r="A29" s="24"/>
      <c r="B29" s="16">
        <f t="shared" si="1"/>
        <v>0</v>
      </c>
      <c r="C29" s="4">
        <f t="shared" si="2"/>
        <v>-3.26</v>
      </c>
      <c r="D29" s="4">
        <f t="shared" si="3"/>
        <v>-103.5</v>
      </c>
      <c r="E29" s="4">
        <f t="shared" si="4"/>
        <v>-3.26</v>
      </c>
      <c r="F29" s="4">
        <f t="shared" si="5"/>
        <v>0</v>
      </c>
      <c r="G29" s="4" t="str">
        <f t="shared" si="6"/>
        <v>L-</v>
      </c>
      <c r="H29" s="4">
        <f t="shared" si="7"/>
        <v>3</v>
      </c>
      <c r="I29" s="4">
        <f t="shared" si="8"/>
        <v>130.68</v>
      </c>
      <c r="J29" s="14" t="str">
        <f t="shared" si="9"/>
        <v>P2O5 may be applied, plant response likely</v>
      </c>
      <c r="L29" s="24"/>
      <c r="M29" s="16">
        <f t="shared" si="10"/>
        <v>0</v>
      </c>
      <c r="N29" s="4">
        <f t="shared" si="11"/>
        <v>0</v>
      </c>
      <c r="O29" s="4" t="str">
        <f t="shared" si="12"/>
        <v>L-</v>
      </c>
      <c r="P29" s="4">
        <f t="shared" si="13"/>
        <v>3</v>
      </c>
      <c r="Q29" s="4">
        <f t="shared" si="14"/>
        <v>130.68</v>
      </c>
      <c r="R29" s="19" t="str">
        <f t="shared" si="0"/>
        <v>K2O may be applied, plant response likely</v>
      </c>
    </row>
    <row r="30" spans="1:18" ht="54" customHeight="1" x14ac:dyDescent="0.2">
      <c r="A30" s="25"/>
      <c r="B30" s="17">
        <f t="shared" si="1"/>
        <v>0</v>
      </c>
      <c r="C30" s="11">
        <f t="shared" si="2"/>
        <v>-3.26</v>
      </c>
      <c r="D30" s="11">
        <f t="shared" si="3"/>
        <v>-103.5</v>
      </c>
      <c r="E30" s="11">
        <f t="shared" si="4"/>
        <v>-3.26</v>
      </c>
      <c r="F30" s="11">
        <f t="shared" si="5"/>
        <v>0</v>
      </c>
      <c r="G30" s="11" t="str">
        <f t="shared" si="6"/>
        <v>L-</v>
      </c>
      <c r="H30" s="11">
        <f t="shared" si="7"/>
        <v>3</v>
      </c>
      <c r="I30" s="11">
        <f t="shared" si="8"/>
        <v>130.68</v>
      </c>
      <c r="J30" s="15" t="str">
        <f t="shared" si="9"/>
        <v>P2O5 may be applied, plant response likely</v>
      </c>
      <c r="L30" s="26"/>
      <c r="M30" s="18">
        <f t="shared" si="10"/>
        <v>0</v>
      </c>
      <c r="N30" s="12">
        <f t="shared" si="11"/>
        <v>0</v>
      </c>
      <c r="O30" s="12" t="str">
        <f t="shared" si="12"/>
        <v>L-</v>
      </c>
      <c r="P30" s="12">
        <f t="shared" si="13"/>
        <v>3</v>
      </c>
      <c r="Q30" s="12">
        <f t="shared" si="14"/>
        <v>130.68</v>
      </c>
      <c r="R30" s="20" t="str">
        <f t="shared" si="0"/>
        <v>K2O may be applied, plant response likely</v>
      </c>
    </row>
    <row r="31" spans="1:18" ht="54" customHeight="1" x14ac:dyDescent="0.2">
      <c r="A31" s="24"/>
      <c r="B31" s="16">
        <f t="shared" si="1"/>
        <v>0</v>
      </c>
      <c r="C31" s="4">
        <f t="shared" si="2"/>
        <v>-3.26</v>
      </c>
      <c r="D31" s="4">
        <f t="shared" si="3"/>
        <v>-103.5</v>
      </c>
      <c r="E31" s="4">
        <f t="shared" si="4"/>
        <v>-3.26</v>
      </c>
      <c r="F31" s="4">
        <f t="shared" si="5"/>
        <v>0</v>
      </c>
      <c r="G31" s="4" t="str">
        <f t="shared" si="6"/>
        <v>L-</v>
      </c>
      <c r="H31" s="4">
        <f t="shared" si="7"/>
        <v>3</v>
      </c>
      <c r="I31" s="4">
        <f t="shared" si="8"/>
        <v>130.68</v>
      </c>
      <c r="J31" s="14" t="str">
        <f t="shared" si="9"/>
        <v>P2O5 may be applied, plant response likely</v>
      </c>
      <c r="L31" s="24"/>
      <c r="M31" s="16">
        <f t="shared" si="10"/>
        <v>0</v>
      </c>
      <c r="N31" s="4">
        <f t="shared" si="11"/>
        <v>0</v>
      </c>
      <c r="O31" s="4" t="str">
        <f t="shared" si="12"/>
        <v>L-</v>
      </c>
      <c r="P31" s="4">
        <f t="shared" si="13"/>
        <v>3</v>
      </c>
      <c r="Q31" s="4">
        <f t="shared" si="14"/>
        <v>130.68</v>
      </c>
      <c r="R31" s="19" t="str">
        <f t="shared" si="0"/>
        <v>K2O may be applied, plant response likely</v>
      </c>
    </row>
    <row r="32" spans="1:18" ht="54" customHeight="1" x14ac:dyDescent="0.2">
      <c r="A32" s="25"/>
      <c r="B32" s="17">
        <f t="shared" si="1"/>
        <v>0</v>
      </c>
      <c r="C32" s="11">
        <f t="shared" si="2"/>
        <v>-3.26</v>
      </c>
      <c r="D32" s="11">
        <f t="shared" si="3"/>
        <v>-103.5</v>
      </c>
      <c r="E32" s="11">
        <f t="shared" si="4"/>
        <v>-3.26</v>
      </c>
      <c r="F32" s="11">
        <f t="shared" si="5"/>
        <v>0</v>
      </c>
      <c r="G32" s="11" t="str">
        <f t="shared" si="6"/>
        <v>L-</v>
      </c>
      <c r="H32" s="11">
        <f t="shared" si="7"/>
        <v>3</v>
      </c>
      <c r="I32" s="11">
        <f t="shared" si="8"/>
        <v>130.68</v>
      </c>
      <c r="J32" s="15" t="str">
        <f t="shared" si="9"/>
        <v>P2O5 may be applied, plant response likely</v>
      </c>
      <c r="L32" s="26"/>
      <c r="M32" s="18">
        <f t="shared" si="10"/>
        <v>0</v>
      </c>
      <c r="N32" s="12">
        <f t="shared" si="11"/>
        <v>0</v>
      </c>
      <c r="O32" s="12" t="str">
        <f t="shared" si="12"/>
        <v>L-</v>
      </c>
      <c r="P32" s="12">
        <f t="shared" si="13"/>
        <v>3</v>
      </c>
      <c r="Q32" s="12">
        <f t="shared" si="14"/>
        <v>130.68</v>
      </c>
      <c r="R32" s="20" t="str">
        <f t="shared" si="0"/>
        <v>K2O may be applied, plant response likely</v>
      </c>
    </row>
    <row r="33" spans="1:18" ht="54" customHeight="1" x14ac:dyDescent="0.2">
      <c r="A33" s="24"/>
      <c r="B33" s="16">
        <f t="shared" si="1"/>
        <v>0</v>
      </c>
      <c r="C33" s="4">
        <f t="shared" si="2"/>
        <v>-3.26</v>
      </c>
      <c r="D33" s="4">
        <f t="shared" si="3"/>
        <v>-103.5</v>
      </c>
      <c r="E33" s="4">
        <f t="shared" si="4"/>
        <v>-3.26</v>
      </c>
      <c r="F33" s="4">
        <f t="shared" si="5"/>
        <v>0</v>
      </c>
      <c r="G33" s="4" t="str">
        <f t="shared" si="6"/>
        <v>L-</v>
      </c>
      <c r="H33" s="4">
        <f t="shared" si="7"/>
        <v>3</v>
      </c>
      <c r="I33" s="4">
        <f t="shared" si="8"/>
        <v>130.68</v>
      </c>
      <c r="J33" s="14" t="str">
        <f t="shared" si="9"/>
        <v>P2O5 may be applied, plant response likely</v>
      </c>
      <c r="L33" s="24"/>
      <c r="M33" s="16">
        <f t="shared" si="10"/>
        <v>0</v>
      </c>
      <c r="N33" s="4">
        <f t="shared" si="11"/>
        <v>0</v>
      </c>
      <c r="O33" s="4" t="str">
        <f t="shared" si="12"/>
        <v>L-</v>
      </c>
      <c r="P33" s="4">
        <f t="shared" si="13"/>
        <v>3</v>
      </c>
      <c r="Q33" s="4">
        <f t="shared" si="14"/>
        <v>130.68</v>
      </c>
      <c r="R33" s="19" t="str">
        <f t="shared" si="0"/>
        <v>K2O may be applied, plant response likely</v>
      </c>
    </row>
    <row r="34" spans="1:18" ht="54" customHeight="1" x14ac:dyDescent="0.2">
      <c r="A34" s="25"/>
      <c r="B34" s="17">
        <f t="shared" si="1"/>
        <v>0</v>
      </c>
      <c r="C34" s="11">
        <f t="shared" si="2"/>
        <v>-3.26</v>
      </c>
      <c r="D34" s="11">
        <f t="shared" si="3"/>
        <v>-103.5</v>
      </c>
      <c r="E34" s="11">
        <f t="shared" si="4"/>
        <v>-3.26</v>
      </c>
      <c r="F34" s="11">
        <f t="shared" si="5"/>
        <v>0</v>
      </c>
      <c r="G34" s="11" t="str">
        <f t="shared" si="6"/>
        <v>L-</v>
      </c>
      <c r="H34" s="11">
        <f t="shared" si="7"/>
        <v>3</v>
      </c>
      <c r="I34" s="11">
        <f t="shared" si="8"/>
        <v>130.68</v>
      </c>
      <c r="J34" s="15" t="str">
        <f t="shared" si="9"/>
        <v>P2O5 may be applied, plant response likely</v>
      </c>
      <c r="L34" s="26"/>
      <c r="M34" s="18">
        <f t="shared" si="10"/>
        <v>0</v>
      </c>
      <c r="N34" s="12">
        <f t="shared" si="11"/>
        <v>0</v>
      </c>
      <c r="O34" s="12" t="str">
        <f t="shared" si="12"/>
        <v>L-</v>
      </c>
      <c r="P34" s="12">
        <f t="shared" si="13"/>
        <v>3</v>
      </c>
      <c r="Q34" s="12">
        <f t="shared" si="14"/>
        <v>130.68</v>
      </c>
      <c r="R34" s="20" t="str">
        <f t="shared" si="0"/>
        <v>K2O may be applied, plant response likely</v>
      </c>
    </row>
    <row r="35" spans="1:18" ht="54" customHeight="1" x14ac:dyDescent="0.2">
      <c r="A35" s="24"/>
      <c r="B35" s="16">
        <f t="shared" si="1"/>
        <v>0</v>
      </c>
      <c r="C35" s="4">
        <f t="shared" si="2"/>
        <v>-3.26</v>
      </c>
      <c r="D35" s="4">
        <f t="shared" si="3"/>
        <v>-103.5</v>
      </c>
      <c r="E35" s="4">
        <f t="shared" si="4"/>
        <v>-3.26</v>
      </c>
      <c r="F35" s="4">
        <f t="shared" si="5"/>
        <v>0</v>
      </c>
      <c r="G35" s="4" t="str">
        <f t="shared" si="6"/>
        <v>L-</v>
      </c>
      <c r="H35" s="4">
        <f t="shared" si="7"/>
        <v>3</v>
      </c>
      <c r="I35" s="4">
        <f t="shared" si="8"/>
        <v>130.68</v>
      </c>
      <c r="J35" s="14" t="str">
        <f t="shared" si="9"/>
        <v>P2O5 may be applied, plant response likely</v>
      </c>
      <c r="L35" s="24"/>
      <c r="M35" s="16">
        <f t="shared" si="10"/>
        <v>0</v>
      </c>
      <c r="N35" s="4">
        <f t="shared" si="11"/>
        <v>0</v>
      </c>
      <c r="O35" s="4" t="str">
        <f t="shared" si="12"/>
        <v>L-</v>
      </c>
      <c r="P35" s="4">
        <f t="shared" si="13"/>
        <v>3</v>
      </c>
      <c r="Q35" s="4">
        <f t="shared" si="14"/>
        <v>130.68</v>
      </c>
      <c r="R35" s="19" t="str">
        <f t="shared" si="0"/>
        <v>K2O may be applied, plant response likely</v>
      </c>
    </row>
    <row r="36" spans="1:18" ht="54" customHeight="1" x14ac:dyDescent="0.2">
      <c r="A36" s="25"/>
      <c r="B36" s="17">
        <f t="shared" si="1"/>
        <v>0</v>
      </c>
      <c r="C36" s="11">
        <f t="shared" si="2"/>
        <v>-3.26</v>
      </c>
      <c r="D36" s="11">
        <f t="shared" si="3"/>
        <v>-103.5</v>
      </c>
      <c r="E36" s="11">
        <f t="shared" si="4"/>
        <v>-3.26</v>
      </c>
      <c r="F36" s="11">
        <f t="shared" si="5"/>
        <v>0</v>
      </c>
      <c r="G36" s="11" t="str">
        <f t="shared" si="6"/>
        <v>L-</v>
      </c>
      <c r="H36" s="11">
        <f t="shared" si="7"/>
        <v>3</v>
      </c>
      <c r="I36" s="11">
        <f t="shared" si="8"/>
        <v>130.68</v>
      </c>
      <c r="J36" s="15" t="str">
        <f t="shared" si="9"/>
        <v>P2O5 may be applied, plant response likely</v>
      </c>
      <c r="L36" s="26"/>
      <c r="M36" s="18">
        <f t="shared" si="10"/>
        <v>0</v>
      </c>
      <c r="N36" s="12">
        <f t="shared" si="11"/>
        <v>0</v>
      </c>
      <c r="O36" s="12" t="str">
        <f t="shared" si="12"/>
        <v>L-</v>
      </c>
      <c r="P36" s="12">
        <f t="shared" si="13"/>
        <v>3</v>
      </c>
      <c r="Q36" s="12">
        <f t="shared" si="14"/>
        <v>130.68</v>
      </c>
      <c r="R36" s="20" t="str">
        <f t="shared" si="0"/>
        <v>K2O may be applied, plant response likely</v>
      </c>
    </row>
    <row r="37" spans="1:18" ht="54" customHeight="1" x14ac:dyDescent="0.2">
      <c r="A37" s="24"/>
      <c r="B37" s="16">
        <f t="shared" si="1"/>
        <v>0</v>
      </c>
      <c r="C37" s="4">
        <f t="shared" si="2"/>
        <v>-3.26</v>
      </c>
      <c r="D37" s="4">
        <f t="shared" si="3"/>
        <v>-103.5</v>
      </c>
      <c r="E37" s="4">
        <f t="shared" si="4"/>
        <v>-3.26</v>
      </c>
      <c r="F37" s="4">
        <f t="shared" si="5"/>
        <v>0</v>
      </c>
      <c r="G37" s="4" t="str">
        <f t="shared" si="6"/>
        <v>L-</v>
      </c>
      <c r="H37" s="4">
        <f t="shared" si="7"/>
        <v>3</v>
      </c>
      <c r="I37" s="4">
        <f t="shared" si="8"/>
        <v>130.68</v>
      </c>
      <c r="J37" s="14" t="str">
        <f t="shared" si="9"/>
        <v>P2O5 may be applied, plant response likely</v>
      </c>
      <c r="L37" s="24"/>
      <c r="M37" s="16">
        <f t="shared" si="10"/>
        <v>0</v>
      </c>
      <c r="N37" s="4">
        <f t="shared" si="11"/>
        <v>0</v>
      </c>
      <c r="O37" s="4" t="str">
        <f t="shared" si="12"/>
        <v>L-</v>
      </c>
      <c r="P37" s="4">
        <f t="shared" si="13"/>
        <v>3</v>
      </c>
      <c r="Q37" s="4">
        <f t="shared" si="14"/>
        <v>130.68</v>
      </c>
      <c r="R37" s="19" t="str">
        <f t="shared" si="0"/>
        <v>K2O may be applied, plant response likely</v>
      </c>
    </row>
    <row r="38" spans="1:18" ht="54" customHeight="1" x14ac:dyDescent="0.2">
      <c r="A38" s="25"/>
      <c r="B38" s="17">
        <f t="shared" si="1"/>
        <v>0</v>
      </c>
      <c r="C38" s="11">
        <f t="shared" si="2"/>
        <v>-3.26</v>
      </c>
      <c r="D38" s="11">
        <f t="shared" si="3"/>
        <v>-103.5</v>
      </c>
      <c r="E38" s="11">
        <f t="shared" si="4"/>
        <v>-3.26</v>
      </c>
      <c r="F38" s="11">
        <f t="shared" si="5"/>
        <v>0</v>
      </c>
      <c r="G38" s="11" t="str">
        <f t="shared" si="6"/>
        <v>L-</v>
      </c>
      <c r="H38" s="11">
        <f t="shared" si="7"/>
        <v>3</v>
      </c>
      <c r="I38" s="11">
        <f t="shared" si="8"/>
        <v>130.68</v>
      </c>
      <c r="J38" s="15" t="str">
        <f t="shared" si="9"/>
        <v>P2O5 may be applied, plant response likely</v>
      </c>
      <c r="L38" s="26"/>
      <c r="M38" s="18">
        <f t="shared" si="10"/>
        <v>0</v>
      </c>
      <c r="N38" s="12">
        <f t="shared" si="11"/>
        <v>0</v>
      </c>
      <c r="O38" s="12" t="str">
        <f t="shared" si="12"/>
        <v>L-</v>
      </c>
      <c r="P38" s="12">
        <f t="shared" si="13"/>
        <v>3</v>
      </c>
      <c r="Q38" s="12">
        <f t="shared" si="14"/>
        <v>130.68</v>
      </c>
      <c r="R38" s="20" t="str">
        <f t="shared" si="0"/>
        <v>K2O may be applied, plant response likely</v>
      </c>
    </row>
    <row r="39" spans="1:18" ht="54" customHeight="1" x14ac:dyDescent="0.2">
      <c r="A39" s="24"/>
      <c r="B39" s="16">
        <f t="shared" si="1"/>
        <v>0</v>
      </c>
      <c r="C39" s="4">
        <f t="shared" si="2"/>
        <v>-3.26</v>
      </c>
      <c r="D39" s="4">
        <f t="shared" si="3"/>
        <v>-103.5</v>
      </c>
      <c r="E39" s="4">
        <f t="shared" si="4"/>
        <v>-3.26</v>
      </c>
      <c r="F39" s="4">
        <f t="shared" si="5"/>
        <v>0</v>
      </c>
      <c r="G39" s="4" t="str">
        <f t="shared" si="6"/>
        <v>L-</v>
      </c>
      <c r="H39" s="4">
        <f t="shared" si="7"/>
        <v>3</v>
      </c>
      <c r="I39" s="4">
        <f t="shared" si="8"/>
        <v>130.68</v>
      </c>
      <c r="J39" s="14" t="str">
        <f t="shared" si="9"/>
        <v>P2O5 may be applied, plant response likely</v>
      </c>
      <c r="L39" s="24"/>
      <c r="M39" s="16">
        <f t="shared" si="10"/>
        <v>0</v>
      </c>
      <c r="N39" s="4">
        <f t="shared" si="11"/>
        <v>0</v>
      </c>
      <c r="O39" s="4" t="str">
        <f t="shared" si="12"/>
        <v>L-</v>
      </c>
      <c r="P39" s="4">
        <f t="shared" si="13"/>
        <v>3</v>
      </c>
      <c r="Q39" s="4">
        <f t="shared" si="14"/>
        <v>130.68</v>
      </c>
      <c r="R39" s="19" t="str">
        <f t="shared" ref="R39:R56" si="15">VLOOKUP(N39,$A$122:$B$127,2)</f>
        <v>K2O may be applied, plant response likely</v>
      </c>
    </row>
    <row r="40" spans="1:18" ht="54" customHeight="1" x14ac:dyDescent="0.2">
      <c r="A40" s="25"/>
      <c r="B40" s="17">
        <f t="shared" si="1"/>
        <v>0</v>
      </c>
      <c r="C40" s="11">
        <f t="shared" si="2"/>
        <v>-3.26</v>
      </c>
      <c r="D40" s="11">
        <f t="shared" si="3"/>
        <v>-103.5</v>
      </c>
      <c r="E40" s="11">
        <f t="shared" si="4"/>
        <v>-3.26</v>
      </c>
      <c r="F40" s="11">
        <f t="shared" si="5"/>
        <v>0</v>
      </c>
      <c r="G40" s="11" t="str">
        <f t="shared" si="6"/>
        <v>L-</v>
      </c>
      <c r="H40" s="11">
        <f t="shared" si="7"/>
        <v>3</v>
      </c>
      <c r="I40" s="11">
        <f t="shared" si="8"/>
        <v>130.68</v>
      </c>
      <c r="J40" s="15" t="str">
        <f t="shared" si="9"/>
        <v>P2O5 may be applied, plant response likely</v>
      </c>
      <c r="L40" s="26"/>
      <c r="M40" s="18">
        <f t="shared" si="10"/>
        <v>0</v>
      </c>
      <c r="N40" s="12">
        <f t="shared" si="11"/>
        <v>0</v>
      </c>
      <c r="O40" s="12" t="str">
        <f t="shared" si="12"/>
        <v>L-</v>
      </c>
      <c r="P40" s="12">
        <f t="shared" si="13"/>
        <v>3</v>
      </c>
      <c r="Q40" s="12">
        <f t="shared" si="14"/>
        <v>130.68</v>
      </c>
      <c r="R40" s="20" t="str">
        <f t="shared" si="15"/>
        <v>K2O may be applied, plant response likely</v>
      </c>
    </row>
    <row r="41" spans="1:18" ht="54" customHeight="1" x14ac:dyDescent="0.2">
      <c r="A41" s="24"/>
      <c r="B41" s="16">
        <f t="shared" si="1"/>
        <v>0</v>
      </c>
      <c r="C41" s="4">
        <f t="shared" si="2"/>
        <v>-3.26</v>
      </c>
      <c r="D41" s="4">
        <f t="shared" si="3"/>
        <v>-103.5</v>
      </c>
      <c r="E41" s="4">
        <f t="shared" si="4"/>
        <v>-3.26</v>
      </c>
      <c r="F41" s="4">
        <f t="shared" si="5"/>
        <v>0</v>
      </c>
      <c r="G41" s="4" t="str">
        <f t="shared" si="6"/>
        <v>L-</v>
      </c>
      <c r="H41" s="4">
        <f t="shared" si="7"/>
        <v>3</v>
      </c>
      <c r="I41" s="4">
        <f t="shared" si="8"/>
        <v>130.68</v>
      </c>
      <c r="J41" s="14" t="str">
        <f t="shared" si="9"/>
        <v>P2O5 may be applied, plant response likely</v>
      </c>
      <c r="L41" s="24"/>
      <c r="M41" s="16">
        <f t="shared" si="10"/>
        <v>0</v>
      </c>
      <c r="N41" s="4">
        <f t="shared" si="11"/>
        <v>0</v>
      </c>
      <c r="O41" s="4" t="str">
        <f t="shared" si="12"/>
        <v>L-</v>
      </c>
      <c r="P41" s="4">
        <f t="shared" si="13"/>
        <v>3</v>
      </c>
      <c r="Q41" s="4">
        <f t="shared" si="14"/>
        <v>130.68</v>
      </c>
      <c r="R41" s="19" t="str">
        <f t="shared" si="15"/>
        <v>K2O may be applied, plant response likely</v>
      </c>
    </row>
    <row r="42" spans="1:18" ht="54" customHeight="1" x14ac:dyDescent="0.2">
      <c r="A42" s="25"/>
      <c r="B42" s="17">
        <f t="shared" si="1"/>
        <v>0</v>
      </c>
      <c r="C42" s="11">
        <f t="shared" si="2"/>
        <v>-3.26</v>
      </c>
      <c r="D42" s="11">
        <f t="shared" si="3"/>
        <v>-103.5</v>
      </c>
      <c r="E42" s="11">
        <f t="shared" si="4"/>
        <v>-3.26</v>
      </c>
      <c r="F42" s="11">
        <f t="shared" si="5"/>
        <v>0</v>
      </c>
      <c r="G42" s="11" t="str">
        <f t="shared" si="6"/>
        <v>L-</v>
      </c>
      <c r="H42" s="11">
        <f t="shared" si="7"/>
        <v>3</v>
      </c>
      <c r="I42" s="11">
        <f t="shared" si="8"/>
        <v>130.68</v>
      </c>
      <c r="J42" s="15" t="str">
        <f t="shared" si="9"/>
        <v>P2O5 may be applied, plant response likely</v>
      </c>
      <c r="L42" s="26"/>
      <c r="M42" s="18">
        <f t="shared" si="10"/>
        <v>0</v>
      </c>
      <c r="N42" s="12">
        <f t="shared" si="11"/>
        <v>0</v>
      </c>
      <c r="O42" s="12" t="str">
        <f t="shared" si="12"/>
        <v>L-</v>
      </c>
      <c r="P42" s="12">
        <f t="shared" si="13"/>
        <v>3</v>
      </c>
      <c r="Q42" s="12">
        <f t="shared" si="14"/>
        <v>130.68</v>
      </c>
      <c r="R42" s="20" t="str">
        <f t="shared" si="15"/>
        <v>K2O may be applied, plant response likely</v>
      </c>
    </row>
    <row r="43" spans="1:18" ht="54" customHeight="1" x14ac:dyDescent="0.2">
      <c r="A43" s="24"/>
      <c r="B43" s="16">
        <f t="shared" si="1"/>
        <v>0</v>
      </c>
      <c r="C43" s="4">
        <f t="shared" si="2"/>
        <v>-3.26</v>
      </c>
      <c r="D43" s="4">
        <f t="shared" si="3"/>
        <v>-103.5</v>
      </c>
      <c r="E43" s="4">
        <f t="shared" si="4"/>
        <v>-3.26</v>
      </c>
      <c r="F43" s="4">
        <f t="shared" si="5"/>
        <v>0</v>
      </c>
      <c r="G43" s="4" t="str">
        <f t="shared" si="6"/>
        <v>L-</v>
      </c>
      <c r="H43" s="4">
        <f t="shared" si="7"/>
        <v>3</v>
      </c>
      <c r="I43" s="4">
        <f t="shared" si="8"/>
        <v>130.68</v>
      </c>
      <c r="J43" s="14" t="str">
        <f t="shared" si="9"/>
        <v>P2O5 may be applied, plant response likely</v>
      </c>
      <c r="L43" s="24"/>
      <c r="M43" s="16">
        <f t="shared" si="10"/>
        <v>0</v>
      </c>
      <c r="N43" s="4">
        <f t="shared" si="11"/>
        <v>0</v>
      </c>
      <c r="O43" s="4" t="str">
        <f t="shared" si="12"/>
        <v>L-</v>
      </c>
      <c r="P43" s="4">
        <f t="shared" si="13"/>
        <v>3</v>
      </c>
      <c r="Q43" s="4">
        <f t="shared" si="14"/>
        <v>130.68</v>
      </c>
      <c r="R43" s="19" t="str">
        <f t="shared" si="15"/>
        <v>K2O may be applied, plant response likely</v>
      </c>
    </row>
    <row r="44" spans="1:18" ht="54" customHeight="1" x14ac:dyDescent="0.2">
      <c r="A44" s="25"/>
      <c r="B44" s="17">
        <f t="shared" si="1"/>
        <v>0</v>
      </c>
      <c r="C44" s="11">
        <f t="shared" si="2"/>
        <v>-3.26</v>
      </c>
      <c r="D44" s="11">
        <f t="shared" si="3"/>
        <v>-103.5</v>
      </c>
      <c r="E44" s="11">
        <f t="shared" si="4"/>
        <v>-3.26</v>
      </c>
      <c r="F44" s="11">
        <f t="shared" si="5"/>
        <v>0</v>
      </c>
      <c r="G44" s="11" t="str">
        <f t="shared" si="6"/>
        <v>L-</v>
      </c>
      <c r="H44" s="11">
        <f t="shared" si="7"/>
        <v>3</v>
      </c>
      <c r="I44" s="11">
        <f t="shared" si="8"/>
        <v>130.68</v>
      </c>
      <c r="J44" s="15" t="str">
        <f t="shared" si="9"/>
        <v>P2O5 may be applied, plant response likely</v>
      </c>
      <c r="L44" s="26"/>
      <c r="M44" s="18">
        <f t="shared" si="10"/>
        <v>0</v>
      </c>
      <c r="N44" s="12">
        <f t="shared" si="11"/>
        <v>0</v>
      </c>
      <c r="O44" s="12" t="str">
        <f t="shared" si="12"/>
        <v>L-</v>
      </c>
      <c r="P44" s="12">
        <f t="shared" si="13"/>
        <v>3</v>
      </c>
      <c r="Q44" s="12">
        <f t="shared" si="14"/>
        <v>130.68</v>
      </c>
      <c r="R44" s="20" t="str">
        <f t="shared" si="15"/>
        <v>K2O may be applied, plant response likely</v>
      </c>
    </row>
    <row r="45" spans="1:18" ht="54" customHeight="1" x14ac:dyDescent="0.2">
      <c r="A45" s="24"/>
      <c r="B45" s="16">
        <f t="shared" si="1"/>
        <v>0</v>
      </c>
      <c r="C45" s="4">
        <f t="shared" si="2"/>
        <v>-3.26</v>
      </c>
      <c r="D45" s="4">
        <f t="shared" si="3"/>
        <v>-103.5</v>
      </c>
      <c r="E45" s="4">
        <f t="shared" si="4"/>
        <v>-3.26</v>
      </c>
      <c r="F45" s="4">
        <f t="shared" si="5"/>
        <v>0</v>
      </c>
      <c r="G45" s="4" t="str">
        <f t="shared" si="6"/>
        <v>L-</v>
      </c>
      <c r="H45" s="4">
        <f t="shared" si="7"/>
        <v>3</v>
      </c>
      <c r="I45" s="4">
        <f t="shared" si="8"/>
        <v>130.68</v>
      </c>
      <c r="J45" s="14" t="str">
        <f t="shared" si="9"/>
        <v>P2O5 may be applied, plant response likely</v>
      </c>
      <c r="L45" s="24"/>
      <c r="M45" s="16">
        <f t="shared" si="10"/>
        <v>0</v>
      </c>
      <c r="N45" s="4">
        <f t="shared" si="11"/>
        <v>0</v>
      </c>
      <c r="O45" s="4" t="str">
        <f t="shared" si="12"/>
        <v>L-</v>
      </c>
      <c r="P45" s="4">
        <f t="shared" si="13"/>
        <v>3</v>
      </c>
      <c r="Q45" s="4">
        <f t="shared" si="14"/>
        <v>130.68</v>
      </c>
      <c r="R45" s="19" t="str">
        <f t="shared" si="15"/>
        <v>K2O may be applied, plant response likely</v>
      </c>
    </row>
    <row r="46" spans="1:18" ht="54" customHeight="1" x14ac:dyDescent="0.2">
      <c r="A46" s="25"/>
      <c r="B46" s="17">
        <f t="shared" si="1"/>
        <v>0</v>
      </c>
      <c r="C46" s="11">
        <f t="shared" si="2"/>
        <v>-3.26</v>
      </c>
      <c r="D46" s="11">
        <f t="shared" si="3"/>
        <v>-103.5</v>
      </c>
      <c r="E46" s="11">
        <f t="shared" si="4"/>
        <v>-3.26</v>
      </c>
      <c r="F46" s="11">
        <f t="shared" si="5"/>
        <v>0</v>
      </c>
      <c r="G46" s="11" t="str">
        <f t="shared" si="6"/>
        <v>L-</v>
      </c>
      <c r="H46" s="11">
        <f t="shared" si="7"/>
        <v>3</v>
      </c>
      <c r="I46" s="11">
        <f t="shared" si="8"/>
        <v>130.68</v>
      </c>
      <c r="J46" s="15" t="str">
        <f t="shared" si="9"/>
        <v>P2O5 may be applied, plant response likely</v>
      </c>
      <c r="L46" s="26"/>
      <c r="M46" s="18">
        <f t="shared" si="10"/>
        <v>0</v>
      </c>
      <c r="N46" s="12">
        <f t="shared" si="11"/>
        <v>0</v>
      </c>
      <c r="O46" s="12" t="str">
        <f t="shared" si="12"/>
        <v>L-</v>
      </c>
      <c r="P46" s="12">
        <f t="shared" si="13"/>
        <v>3</v>
      </c>
      <c r="Q46" s="12">
        <f t="shared" si="14"/>
        <v>130.68</v>
      </c>
      <c r="R46" s="20" t="str">
        <f t="shared" si="15"/>
        <v>K2O may be applied, plant response likely</v>
      </c>
    </row>
    <row r="47" spans="1:18" ht="54" customHeight="1" x14ac:dyDescent="0.2">
      <c r="A47" s="24"/>
      <c r="B47" s="16">
        <f t="shared" si="1"/>
        <v>0</v>
      </c>
      <c r="C47" s="4">
        <f t="shared" si="2"/>
        <v>-3.26</v>
      </c>
      <c r="D47" s="4">
        <f t="shared" si="3"/>
        <v>-103.5</v>
      </c>
      <c r="E47" s="4">
        <f t="shared" si="4"/>
        <v>-3.26</v>
      </c>
      <c r="F47" s="4">
        <f t="shared" si="5"/>
        <v>0</v>
      </c>
      <c r="G47" s="4" t="str">
        <f t="shared" si="6"/>
        <v>L-</v>
      </c>
      <c r="H47" s="4">
        <f t="shared" si="7"/>
        <v>3</v>
      </c>
      <c r="I47" s="4">
        <f t="shared" si="8"/>
        <v>130.68</v>
      </c>
      <c r="J47" s="14" t="str">
        <f t="shared" si="9"/>
        <v>P2O5 may be applied, plant response likely</v>
      </c>
      <c r="L47" s="24"/>
      <c r="M47" s="16">
        <f t="shared" si="10"/>
        <v>0</v>
      </c>
      <c r="N47" s="4">
        <f t="shared" si="11"/>
        <v>0</v>
      </c>
      <c r="O47" s="4" t="str">
        <f t="shared" si="12"/>
        <v>L-</v>
      </c>
      <c r="P47" s="4">
        <f t="shared" si="13"/>
        <v>3</v>
      </c>
      <c r="Q47" s="4">
        <f t="shared" si="14"/>
        <v>130.68</v>
      </c>
      <c r="R47" s="19" t="str">
        <f t="shared" si="15"/>
        <v>K2O may be applied, plant response likely</v>
      </c>
    </row>
    <row r="48" spans="1:18" ht="54" customHeight="1" x14ac:dyDescent="0.2">
      <c r="A48" s="25"/>
      <c r="B48" s="17">
        <f t="shared" si="1"/>
        <v>0</v>
      </c>
      <c r="C48" s="11">
        <f t="shared" si="2"/>
        <v>-3.26</v>
      </c>
      <c r="D48" s="11">
        <f t="shared" si="3"/>
        <v>-103.5</v>
      </c>
      <c r="E48" s="11">
        <f t="shared" si="4"/>
        <v>-3.26</v>
      </c>
      <c r="F48" s="11">
        <f t="shared" si="5"/>
        <v>0</v>
      </c>
      <c r="G48" s="11" t="str">
        <f t="shared" si="6"/>
        <v>L-</v>
      </c>
      <c r="H48" s="11">
        <f t="shared" si="7"/>
        <v>3</v>
      </c>
      <c r="I48" s="11">
        <f t="shared" si="8"/>
        <v>130.68</v>
      </c>
      <c r="J48" s="15" t="str">
        <f t="shared" si="9"/>
        <v>P2O5 may be applied, plant response likely</v>
      </c>
      <c r="L48" s="26"/>
      <c r="M48" s="18">
        <f t="shared" si="10"/>
        <v>0</v>
      </c>
      <c r="N48" s="12">
        <f t="shared" si="11"/>
        <v>0</v>
      </c>
      <c r="O48" s="12" t="str">
        <f t="shared" si="12"/>
        <v>L-</v>
      </c>
      <c r="P48" s="12">
        <f t="shared" si="13"/>
        <v>3</v>
      </c>
      <c r="Q48" s="12">
        <f t="shared" si="14"/>
        <v>130.68</v>
      </c>
      <c r="R48" s="20" t="str">
        <f t="shared" si="15"/>
        <v>K2O may be applied, plant response likely</v>
      </c>
    </row>
    <row r="49" spans="1:18" ht="54" customHeight="1" x14ac:dyDescent="0.2">
      <c r="A49" s="24"/>
      <c r="B49" s="16">
        <f t="shared" si="1"/>
        <v>0</v>
      </c>
      <c r="C49" s="4">
        <f t="shared" si="2"/>
        <v>-3.26</v>
      </c>
      <c r="D49" s="4">
        <f t="shared" si="3"/>
        <v>-103.5</v>
      </c>
      <c r="E49" s="4">
        <f t="shared" si="4"/>
        <v>-3.26</v>
      </c>
      <c r="F49" s="4">
        <f t="shared" si="5"/>
        <v>0</v>
      </c>
      <c r="G49" s="4" t="str">
        <f t="shared" si="6"/>
        <v>L-</v>
      </c>
      <c r="H49" s="4">
        <f t="shared" si="7"/>
        <v>3</v>
      </c>
      <c r="I49" s="4">
        <f t="shared" si="8"/>
        <v>130.68</v>
      </c>
      <c r="J49" s="14" t="str">
        <f t="shared" si="9"/>
        <v>P2O5 may be applied, plant response likely</v>
      </c>
      <c r="L49" s="24"/>
      <c r="M49" s="16">
        <f t="shared" si="10"/>
        <v>0</v>
      </c>
      <c r="N49" s="4">
        <f t="shared" si="11"/>
        <v>0</v>
      </c>
      <c r="O49" s="4" t="str">
        <f t="shared" si="12"/>
        <v>L-</v>
      </c>
      <c r="P49" s="4">
        <f t="shared" si="13"/>
        <v>3</v>
      </c>
      <c r="Q49" s="4">
        <f t="shared" si="14"/>
        <v>130.68</v>
      </c>
      <c r="R49" s="19" t="str">
        <f t="shared" si="15"/>
        <v>K2O may be applied, plant response likely</v>
      </c>
    </row>
    <row r="50" spans="1:18" ht="54" customHeight="1" x14ac:dyDescent="0.2">
      <c r="A50" s="25"/>
      <c r="B50" s="17">
        <f t="shared" si="1"/>
        <v>0</v>
      </c>
      <c r="C50" s="11">
        <f t="shared" si="2"/>
        <v>-3.26</v>
      </c>
      <c r="D50" s="11">
        <f t="shared" si="3"/>
        <v>-103.5</v>
      </c>
      <c r="E50" s="11">
        <f t="shared" si="4"/>
        <v>-3.26</v>
      </c>
      <c r="F50" s="11">
        <f t="shared" si="5"/>
        <v>0</v>
      </c>
      <c r="G50" s="11" t="str">
        <f t="shared" si="6"/>
        <v>L-</v>
      </c>
      <c r="H50" s="11">
        <f t="shared" si="7"/>
        <v>3</v>
      </c>
      <c r="I50" s="11">
        <f t="shared" si="8"/>
        <v>130.68</v>
      </c>
      <c r="J50" s="15" t="str">
        <f t="shared" si="9"/>
        <v>P2O5 may be applied, plant response likely</v>
      </c>
      <c r="L50" s="26"/>
      <c r="M50" s="18">
        <f t="shared" si="10"/>
        <v>0</v>
      </c>
      <c r="N50" s="12">
        <f t="shared" si="11"/>
        <v>0</v>
      </c>
      <c r="O50" s="12" t="str">
        <f t="shared" si="12"/>
        <v>L-</v>
      </c>
      <c r="P50" s="12">
        <f t="shared" si="13"/>
        <v>3</v>
      </c>
      <c r="Q50" s="12">
        <f t="shared" si="14"/>
        <v>130.68</v>
      </c>
      <c r="R50" s="20" t="str">
        <f t="shared" si="15"/>
        <v>K2O may be applied, plant response likely</v>
      </c>
    </row>
    <row r="51" spans="1:18" ht="54" customHeight="1" x14ac:dyDescent="0.2">
      <c r="A51" s="24"/>
      <c r="B51" s="16">
        <f t="shared" si="1"/>
        <v>0</v>
      </c>
      <c r="C51" s="4">
        <f t="shared" si="2"/>
        <v>-3.26</v>
      </c>
      <c r="D51" s="4">
        <f t="shared" si="3"/>
        <v>-103.5</v>
      </c>
      <c r="E51" s="4">
        <f t="shared" si="4"/>
        <v>-3.26</v>
      </c>
      <c r="F51" s="4">
        <f t="shared" si="5"/>
        <v>0</v>
      </c>
      <c r="G51" s="4" t="str">
        <f t="shared" si="6"/>
        <v>L-</v>
      </c>
      <c r="H51" s="4">
        <f t="shared" si="7"/>
        <v>3</v>
      </c>
      <c r="I51" s="4">
        <f t="shared" si="8"/>
        <v>130.68</v>
      </c>
      <c r="J51" s="14" t="str">
        <f t="shared" si="9"/>
        <v>P2O5 may be applied, plant response likely</v>
      </c>
      <c r="L51" s="24"/>
      <c r="M51" s="16">
        <f t="shared" si="10"/>
        <v>0</v>
      </c>
      <c r="N51" s="4">
        <f t="shared" si="11"/>
        <v>0</v>
      </c>
      <c r="O51" s="4" t="str">
        <f t="shared" si="12"/>
        <v>L-</v>
      </c>
      <c r="P51" s="4">
        <f t="shared" si="13"/>
        <v>3</v>
      </c>
      <c r="Q51" s="4">
        <f t="shared" si="14"/>
        <v>130.68</v>
      </c>
      <c r="R51" s="19" t="str">
        <f t="shared" si="15"/>
        <v>K2O may be applied, plant response likely</v>
      </c>
    </row>
    <row r="52" spans="1:18" ht="54" customHeight="1" x14ac:dyDescent="0.2">
      <c r="A52" s="25"/>
      <c r="B52" s="17">
        <f t="shared" si="1"/>
        <v>0</v>
      </c>
      <c r="C52" s="11">
        <f t="shared" si="2"/>
        <v>-3.26</v>
      </c>
      <c r="D52" s="11">
        <f t="shared" si="3"/>
        <v>-103.5</v>
      </c>
      <c r="E52" s="11">
        <f t="shared" si="4"/>
        <v>-3.26</v>
      </c>
      <c r="F52" s="11">
        <f t="shared" si="5"/>
        <v>0</v>
      </c>
      <c r="G52" s="11" t="str">
        <f t="shared" si="6"/>
        <v>L-</v>
      </c>
      <c r="H52" s="11">
        <f t="shared" si="7"/>
        <v>3</v>
      </c>
      <c r="I52" s="11">
        <f t="shared" si="8"/>
        <v>130.68</v>
      </c>
      <c r="J52" s="15" t="str">
        <f t="shared" si="9"/>
        <v>P2O5 may be applied, plant response likely</v>
      </c>
      <c r="L52" s="26"/>
      <c r="M52" s="18">
        <f t="shared" si="10"/>
        <v>0</v>
      </c>
      <c r="N52" s="12">
        <f t="shared" si="11"/>
        <v>0</v>
      </c>
      <c r="O52" s="12" t="str">
        <f t="shared" si="12"/>
        <v>L-</v>
      </c>
      <c r="P52" s="12">
        <f t="shared" si="13"/>
        <v>3</v>
      </c>
      <c r="Q52" s="12">
        <f t="shared" si="14"/>
        <v>130.68</v>
      </c>
      <c r="R52" s="20" t="str">
        <f t="shared" si="15"/>
        <v>K2O may be applied, plant response likely</v>
      </c>
    </row>
    <row r="53" spans="1:18" ht="54" customHeight="1" x14ac:dyDescent="0.2">
      <c r="A53" s="24"/>
      <c r="B53" s="16">
        <f t="shared" si="1"/>
        <v>0</v>
      </c>
      <c r="C53" s="4">
        <f t="shared" si="2"/>
        <v>-3.26</v>
      </c>
      <c r="D53" s="4">
        <f t="shared" si="3"/>
        <v>-103.5</v>
      </c>
      <c r="E53" s="4">
        <f t="shared" si="4"/>
        <v>-3.26</v>
      </c>
      <c r="F53" s="4">
        <f t="shared" si="5"/>
        <v>0</v>
      </c>
      <c r="G53" s="4" t="str">
        <f t="shared" si="6"/>
        <v>L-</v>
      </c>
      <c r="H53" s="4">
        <f t="shared" si="7"/>
        <v>3</v>
      </c>
      <c r="I53" s="4">
        <f t="shared" si="8"/>
        <v>130.68</v>
      </c>
      <c r="J53" s="14" t="str">
        <f t="shared" si="9"/>
        <v>P2O5 may be applied, plant response likely</v>
      </c>
      <c r="L53" s="24"/>
      <c r="M53" s="16">
        <f t="shared" si="10"/>
        <v>0</v>
      </c>
      <c r="N53" s="4">
        <f t="shared" si="11"/>
        <v>0</v>
      </c>
      <c r="O53" s="4" t="str">
        <f t="shared" si="12"/>
        <v>L-</v>
      </c>
      <c r="P53" s="4">
        <f t="shared" si="13"/>
        <v>3</v>
      </c>
      <c r="Q53" s="4">
        <f t="shared" si="14"/>
        <v>130.68</v>
      </c>
      <c r="R53" s="19" t="str">
        <f t="shared" si="15"/>
        <v>K2O may be applied, plant response likely</v>
      </c>
    </row>
    <row r="54" spans="1:18" ht="54" customHeight="1" x14ac:dyDescent="0.2">
      <c r="A54" s="25"/>
      <c r="B54" s="17">
        <f t="shared" si="1"/>
        <v>0</v>
      </c>
      <c r="C54" s="11">
        <f t="shared" si="2"/>
        <v>-3.26</v>
      </c>
      <c r="D54" s="11">
        <f t="shared" si="3"/>
        <v>-103.5</v>
      </c>
      <c r="E54" s="11">
        <f t="shared" si="4"/>
        <v>-3.26</v>
      </c>
      <c r="F54" s="11">
        <f t="shared" si="5"/>
        <v>0</v>
      </c>
      <c r="G54" s="11" t="str">
        <f t="shared" si="6"/>
        <v>L-</v>
      </c>
      <c r="H54" s="11">
        <f t="shared" si="7"/>
        <v>3</v>
      </c>
      <c r="I54" s="11">
        <f t="shared" si="8"/>
        <v>130.68</v>
      </c>
      <c r="J54" s="15" t="str">
        <f t="shared" si="9"/>
        <v>P2O5 may be applied, plant response likely</v>
      </c>
      <c r="L54" s="26"/>
      <c r="M54" s="18">
        <f t="shared" si="10"/>
        <v>0</v>
      </c>
      <c r="N54" s="12">
        <f t="shared" si="11"/>
        <v>0</v>
      </c>
      <c r="O54" s="12" t="str">
        <f t="shared" si="12"/>
        <v>L-</v>
      </c>
      <c r="P54" s="12">
        <f t="shared" si="13"/>
        <v>3</v>
      </c>
      <c r="Q54" s="12">
        <f t="shared" si="14"/>
        <v>130.68</v>
      </c>
      <c r="R54" s="20" t="str">
        <f t="shared" si="15"/>
        <v>K2O may be applied, plant response likely</v>
      </c>
    </row>
    <row r="55" spans="1:18" ht="54" customHeight="1" x14ac:dyDescent="0.2">
      <c r="A55" s="24"/>
      <c r="B55" s="16">
        <f t="shared" si="1"/>
        <v>0</v>
      </c>
      <c r="C55" s="4">
        <f t="shared" si="2"/>
        <v>-3.26</v>
      </c>
      <c r="D55" s="4">
        <f t="shared" si="3"/>
        <v>-103.5</v>
      </c>
      <c r="E55" s="4">
        <f t="shared" si="4"/>
        <v>-3.26</v>
      </c>
      <c r="F55" s="4">
        <f t="shared" si="5"/>
        <v>0</v>
      </c>
      <c r="G55" s="4" t="str">
        <f t="shared" si="6"/>
        <v>L-</v>
      </c>
      <c r="H55" s="4">
        <f t="shared" si="7"/>
        <v>3</v>
      </c>
      <c r="I55" s="4">
        <f t="shared" si="8"/>
        <v>130.68</v>
      </c>
      <c r="J55" s="14" t="str">
        <f t="shared" si="9"/>
        <v>P2O5 may be applied, plant response likely</v>
      </c>
      <c r="L55" s="24"/>
      <c r="M55" s="16">
        <f t="shared" si="10"/>
        <v>0</v>
      </c>
      <c r="N55" s="4">
        <f t="shared" si="11"/>
        <v>0</v>
      </c>
      <c r="O55" s="4" t="str">
        <f t="shared" si="12"/>
        <v>L-</v>
      </c>
      <c r="P55" s="4">
        <f t="shared" si="13"/>
        <v>3</v>
      </c>
      <c r="Q55" s="4">
        <f t="shared" si="14"/>
        <v>130.68</v>
      </c>
      <c r="R55" s="19" t="str">
        <f t="shared" si="15"/>
        <v>K2O may be applied, plant response likely</v>
      </c>
    </row>
    <row r="56" spans="1:18" ht="54" customHeight="1" x14ac:dyDescent="0.2">
      <c r="A56" s="25"/>
      <c r="B56" s="17">
        <f t="shared" si="1"/>
        <v>0</v>
      </c>
      <c r="C56" s="11">
        <f t="shared" si="2"/>
        <v>-3.26</v>
      </c>
      <c r="D56" s="11">
        <f t="shared" si="3"/>
        <v>-103.5</v>
      </c>
      <c r="E56" s="11">
        <f t="shared" si="4"/>
        <v>-3.26</v>
      </c>
      <c r="F56" s="11">
        <f t="shared" si="5"/>
        <v>0</v>
      </c>
      <c r="G56" s="11" t="str">
        <f t="shared" si="6"/>
        <v>L-</v>
      </c>
      <c r="H56" s="11">
        <f t="shared" si="7"/>
        <v>3</v>
      </c>
      <c r="I56" s="11">
        <f t="shared" si="8"/>
        <v>130.68</v>
      </c>
      <c r="J56" s="15" t="str">
        <f t="shared" si="9"/>
        <v>P2O5 may be applied, plant response likely</v>
      </c>
      <c r="L56" s="26"/>
      <c r="M56" s="18">
        <f t="shared" si="10"/>
        <v>0</v>
      </c>
      <c r="N56" s="12">
        <f t="shared" si="11"/>
        <v>0</v>
      </c>
      <c r="O56" s="12" t="str">
        <f t="shared" si="12"/>
        <v>L-</v>
      </c>
      <c r="P56" s="12">
        <f t="shared" si="13"/>
        <v>3</v>
      </c>
      <c r="Q56" s="12">
        <f t="shared" si="14"/>
        <v>130.68</v>
      </c>
      <c r="R56" s="20" t="str">
        <f t="shared" si="15"/>
        <v>K2O may be applied, plant response likely</v>
      </c>
    </row>
    <row r="59" spans="1:18" hidden="1" x14ac:dyDescent="0.2">
      <c r="A59" t="s">
        <v>6</v>
      </c>
      <c r="B59" t="s">
        <v>7</v>
      </c>
    </row>
    <row r="60" spans="1:18" hidden="1" x14ac:dyDescent="0.2">
      <c r="A60">
        <v>-500</v>
      </c>
      <c r="B60" s="3" t="s">
        <v>8</v>
      </c>
    </row>
    <row r="61" spans="1:18" hidden="1" x14ac:dyDescent="0.2">
      <c r="A61">
        <v>0</v>
      </c>
      <c r="B61" s="3" t="s">
        <v>8</v>
      </c>
    </row>
    <row r="62" spans="1:18" hidden="1" x14ac:dyDescent="0.2">
      <c r="A62">
        <v>2</v>
      </c>
      <c r="B62" s="3" t="s">
        <v>9</v>
      </c>
    </row>
    <row r="63" spans="1:18" hidden="1" x14ac:dyDescent="0.2">
      <c r="A63">
        <v>5</v>
      </c>
      <c r="B63" s="3" t="s">
        <v>10</v>
      </c>
    </row>
    <row r="64" spans="1:18" hidden="1" x14ac:dyDescent="0.2">
      <c r="A64">
        <v>6</v>
      </c>
      <c r="B64" s="3" t="s">
        <v>11</v>
      </c>
      <c r="C64" s="5"/>
    </row>
    <row r="65" spans="1:3" hidden="1" x14ac:dyDescent="0.2">
      <c r="A65">
        <v>11</v>
      </c>
      <c r="B65" s="3" t="s">
        <v>12</v>
      </c>
    </row>
    <row r="66" spans="1:3" hidden="1" x14ac:dyDescent="0.2">
      <c r="A66">
        <v>16</v>
      </c>
      <c r="B66" s="3" t="s">
        <v>13</v>
      </c>
    </row>
    <row r="67" spans="1:3" hidden="1" x14ac:dyDescent="0.2">
      <c r="A67">
        <v>18</v>
      </c>
      <c r="B67" s="3" t="s">
        <v>14</v>
      </c>
      <c r="C67" s="5"/>
    </row>
    <row r="68" spans="1:3" hidden="1" x14ac:dyDescent="0.2">
      <c r="A68">
        <v>28</v>
      </c>
      <c r="B68" s="3" t="s">
        <v>15</v>
      </c>
    </row>
    <row r="69" spans="1:3" hidden="1" x14ac:dyDescent="0.2">
      <c r="A69">
        <v>43</v>
      </c>
      <c r="B69" s="3" t="s">
        <v>16</v>
      </c>
    </row>
    <row r="70" spans="1:3" hidden="1" x14ac:dyDescent="0.2">
      <c r="A70">
        <v>56</v>
      </c>
      <c r="B70" s="3" t="s">
        <v>17</v>
      </c>
    </row>
    <row r="71" spans="1:3" hidden="1" x14ac:dyDescent="0.2">
      <c r="A71" t="s">
        <v>6</v>
      </c>
      <c r="B71" s="3" t="s">
        <v>18</v>
      </c>
    </row>
    <row r="72" spans="1:3" hidden="1" x14ac:dyDescent="0.2">
      <c r="A72">
        <v>-500</v>
      </c>
      <c r="B72" s="8">
        <v>3</v>
      </c>
    </row>
    <row r="73" spans="1:3" hidden="1" x14ac:dyDescent="0.2">
      <c r="A73">
        <v>0</v>
      </c>
      <c r="B73">
        <v>3</v>
      </c>
    </row>
    <row r="74" spans="1:3" hidden="1" x14ac:dyDescent="0.2">
      <c r="A74">
        <v>2</v>
      </c>
      <c r="B74">
        <v>2.5</v>
      </c>
    </row>
    <row r="75" spans="1:3" hidden="1" x14ac:dyDescent="0.2">
      <c r="A75">
        <v>5</v>
      </c>
      <c r="B75">
        <v>2</v>
      </c>
    </row>
    <row r="76" spans="1:3" hidden="1" x14ac:dyDescent="0.2">
      <c r="A76">
        <v>6</v>
      </c>
      <c r="B76">
        <v>2</v>
      </c>
    </row>
    <row r="77" spans="1:3" hidden="1" x14ac:dyDescent="0.2">
      <c r="A77">
        <v>11</v>
      </c>
      <c r="B77">
        <v>1.5</v>
      </c>
    </row>
    <row r="78" spans="1:3" hidden="1" x14ac:dyDescent="0.2">
      <c r="A78">
        <v>16</v>
      </c>
      <c r="B78">
        <v>1</v>
      </c>
    </row>
    <row r="79" spans="1:3" hidden="1" x14ac:dyDescent="0.2">
      <c r="A79">
        <v>18</v>
      </c>
      <c r="B79">
        <v>1</v>
      </c>
    </row>
    <row r="80" spans="1:3" hidden="1" x14ac:dyDescent="0.2">
      <c r="A80">
        <v>28</v>
      </c>
      <c r="B80">
        <v>0.75</v>
      </c>
    </row>
    <row r="81" spans="1:2" hidden="1" x14ac:dyDescent="0.2">
      <c r="A81">
        <v>43</v>
      </c>
      <c r="B81">
        <v>0.5</v>
      </c>
    </row>
    <row r="82" spans="1:2" hidden="1" x14ac:dyDescent="0.2">
      <c r="A82">
        <v>56</v>
      </c>
      <c r="B82">
        <v>0</v>
      </c>
    </row>
    <row r="83" spans="1:2" hidden="1" x14ac:dyDescent="0.2"/>
    <row r="84" spans="1:2" hidden="1" x14ac:dyDescent="0.2">
      <c r="A84" t="s">
        <v>6</v>
      </c>
      <c r="B84" t="s">
        <v>24</v>
      </c>
    </row>
    <row r="85" spans="1:2" ht="17" hidden="1" x14ac:dyDescent="0.25">
      <c r="A85">
        <v>-500</v>
      </c>
      <c r="B85" t="s">
        <v>27</v>
      </c>
    </row>
    <row r="86" spans="1:2" hidden="1" x14ac:dyDescent="0.2">
      <c r="A86">
        <v>5</v>
      </c>
      <c r="B86" t="s">
        <v>28</v>
      </c>
    </row>
    <row r="87" spans="1:2" hidden="1" x14ac:dyDescent="0.2">
      <c r="A87">
        <v>6</v>
      </c>
      <c r="B87" t="s">
        <v>29</v>
      </c>
    </row>
    <row r="88" spans="1:2" ht="17" hidden="1" x14ac:dyDescent="0.25">
      <c r="A88">
        <v>18</v>
      </c>
      <c r="B88" t="s">
        <v>30</v>
      </c>
    </row>
    <row r="89" spans="1:2" ht="17" hidden="1" x14ac:dyDescent="0.25">
      <c r="A89">
        <v>55</v>
      </c>
      <c r="B89" t="s">
        <v>30</v>
      </c>
    </row>
    <row r="90" spans="1:2" ht="17" hidden="1" x14ac:dyDescent="0.25">
      <c r="A90">
        <v>56</v>
      </c>
      <c r="B90" t="s">
        <v>26</v>
      </c>
    </row>
    <row r="91" spans="1:2" hidden="1" x14ac:dyDescent="0.2">
      <c r="A91">
        <v>376</v>
      </c>
      <c r="B91" t="s">
        <v>40</v>
      </c>
    </row>
    <row r="92" spans="1:2" hidden="1" x14ac:dyDescent="0.2">
      <c r="A92">
        <v>459</v>
      </c>
      <c r="B92" t="s">
        <v>41</v>
      </c>
    </row>
    <row r="93" spans="1:2" ht="17" hidden="1" x14ac:dyDescent="0.25">
      <c r="A93">
        <v>526</v>
      </c>
      <c r="B93" t="s">
        <v>39</v>
      </c>
    </row>
    <row r="94" spans="1:2" hidden="1" x14ac:dyDescent="0.2"/>
    <row r="95" spans="1:2" hidden="1" x14ac:dyDescent="0.2">
      <c r="A95" t="s">
        <v>31</v>
      </c>
      <c r="B95" t="s">
        <v>33</v>
      </c>
    </row>
    <row r="96" spans="1:2" hidden="1" x14ac:dyDescent="0.2">
      <c r="A96">
        <v>-500</v>
      </c>
      <c r="B96" t="s">
        <v>8</v>
      </c>
    </row>
    <row r="97" spans="1:2" hidden="1" x14ac:dyDescent="0.2">
      <c r="A97">
        <v>0</v>
      </c>
      <c r="B97" t="s">
        <v>8</v>
      </c>
    </row>
    <row r="98" spans="1:2" hidden="1" x14ac:dyDescent="0.2">
      <c r="A98">
        <v>8</v>
      </c>
      <c r="B98" t="s">
        <v>9</v>
      </c>
    </row>
    <row r="99" spans="1:2" hidden="1" x14ac:dyDescent="0.2">
      <c r="A99">
        <v>28</v>
      </c>
      <c r="B99" t="s">
        <v>10</v>
      </c>
    </row>
    <row r="100" spans="1:2" hidden="1" x14ac:dyDescent="0.2">
      <c r="A100">
        <v>38</v>
      </c>
      <c r="B100" t="s">
        <v>11</v>
      </c>
    </row>
    <row r="101" spans="1:2" hidden="1" x14ac:dyDescent="0.2">
      <c r="A101">
        <v>51</v>
      </c>
      <c r="B101" t="s">
        <v>12</v>
      </c>
    </row>
    <row r="102" spans="1:2" hidden="1" x14ac:dyDescent="0.2">
      <c r="A102">
        <v>76</v>
      </c>
      <c r="B102" t="s">
        <v>13</v>
      </c>
    </row>
    <row r="103" spans="1:2" hidden="1" x14ac:dyDescent="0.2">
      <c r="A103">
        <v>88</v>
      </c>
      <c r="B103" t="s">
        <v>14</v>
      </c>
    </row>
    <row r="104" spans="1:2" hidden="1" x14ac:dyDescent="0.2">
      <c r="A104">
        <v>106</v>
      </c>
      <c r="B104" t="s">
        <v>15</v>
      </c>
    </row>
    <row r="105" spans="1:2" hidden="1" x14ac:dyDescent="0.2">
      <c r="A105">
        <v>141</v>
      </c>
      <c r="B105" t="s">
        <v>16</v>
      </c>
    </row>
    <row r="106" spans="1:2" hidden="1" x14ac:dyDescent="0.2">
      <c r="A106">
        <v>156</v>
      </c>
      <c r="B106" t="s">
        <v>17</v>
      </c>
    </row>
    <row r="107" spans="1:2" hidden="1" x14ac:dyDescent="0.2"/>
    <row r="108" spans="1:2" hidden="1" x14ac:dyDescent="0.2">
      <c r="A108" t="s">
        <v>31</v>
      </c>
      <c r="B108" t="s">
        <v>18</v>
      </c>
    </row>
    <row r="109" spans="1:2" hidden="1" x14ac:dyDescent="0.2">
      <c r="A109">
        <v>-500</v>
      </c>
      <c r="B109">
        <v>3</v>
      </c>
    </row>
    <row r="110" spans="1:2" hidden="1" x14ac:dyDescent="0.2">
      <c r="A110">
        <v>0</v>
      </c>
      <c r="B110">
        <v>3</v>
      </c>
    </row>
    <row r="111" spans="1:2" hidden="1" x14ac:dyDescent="0.2">
      <c r="A111">
        <v>8</v>
      </c>
      <c r="B111">
        <v>2.5</v>
      </c>
    </row>
    <row r="112" spans="1:2" hidden="1" x14ac:dyDescent="0.2">
      <c r="A112">
        <v>28</v>
      </c>
      <c r="B112">
        <v>2</v>
      </c>
    </row>
    <row r="113" spans="1:2" hidden="1" x14ac:dyDescent="0.2">
      <c r="A113">
        <v>38</v>
      </c>
      <c r="B113">
        <v>2</v>
      </c>
    </row>
    <row r="114" spans="1:2" hidden="1" x14ac:dyDescent="0.2">
      <c r="A114">
        <v>51</v>
      </c>
      <c r="B114">
        <v>1.5</v>
      </c>
    </row>
    <row r="115" spans="1:2" hidden="1" x14ac:dyDescent="0.2">
      <c r="A115">
        <v>76</v>
      </c>
      <c r="B115">
        <v>1</v>
      </c>
    </row>
    <row r="116" spans="1:2" hidden="1" x14ac:dyDescent="0.2">
      <c r="A116">
        <v>88</v>
      </c>
      <c r="B116">
        <v>1</v>
      </c>
    </row>
    <row r="117" spans="1:2" hidden="1" x14ac:dyDescent="0.2">
      <c r="A117">
        <v>106</v>
      </c>
      <c r="B117">
        <v>0.75</v>
      </c>
    </row>
    <row r="118" spans="1:2" hidden="1" x14ac:dyDescent="0.2">
      <c r="A118">
        <v>141</v>
      </c>
      <c r="B118">
        <v>0.5</v>
      </c>
    </row>
    <row r="119" spans="1:2" hidden="1" x14ac:dyDescent="0.2">
      <c r="A119">
        <v>156</v>
      </c>
      <c r="B119">
        <v>0</v>
      </c>
    </row>
    <row r="120" spans="1:2" hidden="1" x14ac:dyDescent="0.2"/>
    <row r="121" spans="1:2" hidden="1" x14ac:dyDescent="0.2">
      <c r="A121" t="s">
        <v>31</v>
      </c>
      <c r="B121" t="s">
        <v>32</v>
      </c>
    </row>
    <row r="122" spans="1:2" hidden="1" x14ac:dyDescent="0.2">
      <c r="A122">
        <v>-500</v>
      </c>
      <c r="B122" t="s">
        <v>35</v>
      </c>
    </row>
    <row r="123" spans="1:2" hidden="1" x14ac:dyDescent="0.2">
      <c r="A123">
        <v>37</v>
      </c>
      <c r="B123" t="s">
        <v>35</v>
      </c>
    </row>
    <row r="124" spans="1:2" hidden="1" x14ac:dyDescent="0.2">
      <c r="A124">
        <v>38</v>
      </c>
      <c r="B124" t="s">
        <v>36</v>
      </c>
    </row>
    <row r="125" spans="1:2" hidden="1" x14ac:dyDescent="0.2">
      <c r="A125">
        <v>88</v>
      </c>
      <c r="B125" t="s">
        <v>37</v>
      </c>
    </row>
    <row r="126" spans="1:2" hidden="1" x14ac:dyDescent="0.2">
      <c r="A126">
        <v>155</v>
      </c>
      <c r="B126" t="s">
        <v>37</v>
      </c>
    </row>
    <row r="127" spans="1:2" hidden="1" x14ac:dyDescent="0.2">
      <c r="A127">
        <v>156</v>
      </c>
      <c r="B127" t="s">
        <v>38</v>
      </c>
    </row>
  </sheetData>
  <sheetProtection algorithmName="SHA-512" hashValue="te6N5Xxfuz1CEjQEQvgBvtD3mwUzxbtDmfh2LexKQ0/2u3Jh987claH8pYvk2MEtD2bMFwtoR4qkjXQd9FnGvw==" saltValue="aAhLWDDhlYmzbMtZeG7r9A==" spinCount="100000" sheet="1" objects="1" scenarios="1"/>
  <conditionalFormatting sqref="G7:G56">
    <cfRule type="cellIs" dxfId="1204" priority="111" operator="equal">
      <formula>"VH"</formula>
    </cfRule>
  </conditionalFormatting>
  <conditionalFormatting sqref="H7:H56">
    <cfRule type="cellIs" dxfId="1203" priority="110" operator="equal">
      <formula>0</formula>
    </cfRule>
  </conditionalFormatting>
  <conditionalFormatting sqref="I7:I56">
    <cfRule type="cellIs" dxfId="1202" priority="109" operator="equal">
      <formula>0</formula>
    </cfRule>
  </conditionalFormatting>
  <conditionalFormatting sqref="J7:J56">
    <cfRule type="cellIs" dxfId="1201" priority="105" operator="equal">
      <formula>$B$93</formula>
    </cfRule>
    <cfRule type="cellIs" dxfId="1200" priority="106" operator="equal">
      <formula>$B$92</formula>
    </cfRule>
    <cfRule type="cellIs" dxfId="1199" priority="107" operator="equal">
      <formula>$B$91</formula>
    </cfRule>
    <cfRule type="cellIs" dxfId="1198" priority="108" operator="equal">
      <formula>$B$90</formula>
    </cfRule>
  </conditionalFormatting>
  <conditionalFormatting sqref="F8:F56">
    <cfRule type="cellIs" dxfId="1197" priority="104" operator="equal">
      <formula>"VH"</formula>
    </cfRule>
  </conditionalFormatting>
  <conditionalFormatting sqref="F7:F56">
    <cfRule type="cellIs" dxfId="1196" priority="103" operator="greaterThan">
      <formula>55</formula>
    </cfRule>
  </conditionalFormatting>
  <conditionalFormatting sqref="F7:J7">
    <cfRule type="expression" dxfId="1195" priority="100">
      <formula>$A$7=$Q$1</formula>
    </cfRule>
  </conditionalFormatting>
  <conditionalFormatting sqref="F8:J8">
    <cfRule type="expression" dxfId="1194" priority="99">
      <formula>$A$8=$Q$1</formula>
    </cfRule>
  </conditionalFormatting>
  <conditionalFormatting sqref="F9:J9">
    <cfRule type="expression" dxfId="1193" priority="98">
      <formula>$A$9=$Q$1</formula>
    </cfRule>
  </conditionalFormatting>
  <conditionalFormatting sqref="F10:J10">
    <cfRule type="expression" dxfId="1192" priority="97">
      <formula>$A$10=$Q$1</formula>
    </cfRule>
  </conditionalFormatting>
  <conditionalFormatting sqref="F11:J11">
    <cfRule type="expression" dxfId="1191" priority="96">
      <formula>$A$11=$Q$1</formula>
    </cfRule>
  </conditionalFormatting>
  <conditionalFormatting sqref="F12:J12">
    <cfRule type="expression" dxfId="1190" priority="95">
      <formula>$A$12=$Q$1</formula>
    </cfRule>
  </conditionalFormatting>
  <conditionalFormatting sqref="F13:J13">
    <cfRule type="expression" dxfId="1189" priority="94">
      <formula>$A$13=$Q$1</formula>
    </cfRule>
  </conditionalFormatting>
  <conditionalFormatting sqref="F14:J14">
    <cfRule type="expression" dxfId="1188" priority="93">
      <formula>$A$14=$Q$1</formula>
    </cfRule>
  </conditionalFormatting>
  <conditionalFormatting sqref="F15:J15">
    <cfRule type="expression" dxfId="1187" priority="92">
      <formula>$A$15=$Q$1</formula>
    </cfRule>
  </conditionalFormatting>
  <conditionalFormatting sqref="F16:J16">
    <cfRule type="expression" dxfId="1186" priority="91">
      <formula>$A$16=$Q$1</formula>
    </cfRule>
  </conditionalFormatting>
  <conditionalFormatting sqref="F17:J17">
    <cfRule type="expression" dxfId="1185" priority="90">
      <formula>$A$17=$Q$1</formula>
    </cfRule>
  </conditionalFormatting>
  <conditionalFormatting sqref="F18:J18">
    <cfRule type="expression" dxfId="1184" priority="89">
      <formula>$A$18=$Q$1</formula>
    </cfRule>
  </conditionalFormatting>
  <conditionalFormatting sqref="F19:J19">
    <cfRule type="expression" dxfId="1183" priority="88">
      <formula>$A$19=$Q$1</formula>
    </cfRule>
  </conditionalFormatting>
  <conditionalFormatting sqref="F20:J20">
    <cfRule type="expression" dxfId="1182" priority="87">
      <formula>$A$20=$Q$1</formula>
    </cfRule>
  </conditionalFormatting>
  <conditionalFormatting sqref="F21:J21">
    <cfRule type="expression" dxfId="1181" priority="86">
      <formula>$A$21=$Q$1</formula>
    </cfRule>
  </conditionalFormatting>
  <conditionalFormatting sqref="F22:J22">
    <cfRule type="expression" dxfId="1180" priority="85">
      <formula>$A$22=$Q$1</formula>
    </cfRule>
  </conditionalFormatting>
  <conditionalFormatting sqref="F23:J23">
    <cfRule type="expression" dxfId="1179" priority="84">
      <formula>$A$23=$Q$1</formula>
    </cfRule>
  </conditionalFormatting>
  <conditionalFormatting sqref="F24:J24">
    <cfRule type="expression" dxfId="1178" priority="83">
      <formula>$A$24=$Q$1</formula>
    </cfRule>
  </conditionalFormatting>
  <conditionalFormatting sqref="F25:J25">
    <cfRule type="expression" dxfId="1177" priority="82">
      <formula>$A$25=$Q$1</formula>
    </cfRule>
  </conditionalFormatting>
  <conditionalFormatting sqref="F26:J26">
    <cfRule type="expression" dxfId="1176" priority="81">
      <formula>$A$26=$Q$1</formula>
    </cfRule>
  </conditionalFormatting>
  <conditionalFormatting sqref="F27:J27">
    <cfRule type="expression" dxfId="1175" priority="80">
      <formula>$A$27=$Q$1</formula>
    </cfRule>
  </conditionalFormatting>
  <conditionalFormatting sqref="F28:J28">
    <cfRule type="expression" dxfId="1174" priority="79">
      <formula>$A$28=$Q$1</formula>
    </cfRule>
  </conditionalFormatting>
  <conditionalFormatting sqref="F29:J29">
    <cfRule type="expression" dxfId="1173" priority="78">
      <formula>$A$29=$Q$1</formula>
    </cfRule>
  </conditionalFormatting>
  <conditionalFormatting sqref="F30:J30">
    <cfRule type="expression" dxfId="1172" priority="77">
      <formula>$A$30=$Q$1</formula>
    </cfRule>
  </conditionalFormatting>
  <conditionalFormatting sqref="F31:J31">
    <cfRule type="expression" dxfId="1171" priority="76">
      <formula>$A$31=$Q$1</formula>
    </cfRule>
  </conditionalFormatting>
  <conditionalFormatting sqref="F32:J32">
    <cfRule type="expression" dxfId="1170" priority="75">
      <formula>$A$32=$Q$1</formula>
    </cfRule>
  </conditionalFormatting>
  <conditionalFormatting sqref="F33:J33">
    <cfRule type="expression" dxfId="1169" priority="74">
      <formula>$A$33=$Q$1</formula>
    </cfRule>
  </conditionalFormatting>
  <conditionalFormatting sqref="F34:J34">
    <cfRule type="expression" dxfId="1168" priority="73">
      <formula>$A$34=$Q$1</formula>
    </cfRule>
  </conditionalFormatting>
  <conditionalFormatting sqref="F35:J35">
    <cfRule type="expression" dxfId="1167" priority="72">
      <formula>$A$35=$Q$1</formula>
    </cfRule>
  </conditionalFormatting>
  <conditionalFormatting sqref="F36:J36">
    <cfRule type="expression" dxfId="1166" priority="71">
      <formula>$A$36=$Q$1</formula>
    </cfRule>
  </conditionalFormatting>
  <conditionalFormatting sqref="F37:J37">
    <cfRule type="expression" dxfId="1165" priority="70">
      <formula>$A$37=$Q$1</formula>
    </cfRule>
  </conditionalFormatting>
  <conditionalFormatting sqref="F38:J38">
    <cfRule type="expression" dxfId="1164" priority="69">
      <formula>$A$38=$Q$1</formula>
    </cfRule>
  </conditionalFormatting>
  <conditionalFormatting sqref="F39:J39">
    <cfRule type="expression" dxfId="1163" priority="68">
      <formula>$A$39=$Q$1</formula>
    </cfRule>
  </conditionalFormatting>
  <conditionalFormatting sqref="F40:J40">
    <cfRule type="expression" dxfId="1162" priority="67">
      <formula>$A$40=$Q$1</formula>
    </cfRule>
  </conditionalFormatting>
  <conditionalFormatting sqref="F41:J41">
    <cfRule type="expression" dxfId="1161" priority="66">
      <formula>$A$41=$Q$1</formula>
    </cfRule>
  </conditionalFormatting>
  <conditionalFormatting sqref="F42:J42">
    <cfRule type="expression" dxfId="1160" priority="65">
      <formula>$A$42=$Q$1</formula>
    </cfRule>
  </conditionalFormatting>
  <conditionalFormatting sqref="F43:J43">
    <cfRule type="expression" dxfId="1159" priority="64">
      <formula>$A$43=$Q$1</formula>
    </cfRule>
  </conditionalFormatting>
  <conditionalFormatting sqref="F44:J44">
    <cfRule type="expression" dxfId="1158" priority="63">
      <formula>$A$44=$Q$1</formula>
    </cfRule>
  </conditionalFormatting>
  <conditionalFormatting sqref="F45:J45">
    <cfRule type="expression" dxfId="1157" priority="62">
      <formula>$A$45=$Q$1</formula>
    </cfRule>
  </conditionalFormatting>
  <conditionalFormatting sqref="F46:J46">
    <cfRule type="expression" dxfId="1156" priority="61">
      <formula>$A$46=$Q$1</formula>
    </cfRule>
  </conditionalFormatting>
  <conditionalFormatting sqref="F47:J47">
    <cfRule type="expression" dxfId="1155" priority="60">
      <formula>$A$47=$Q$1</formula>
    </cfRule>
  </conditionalFormatting>
  <conditionalFormatting sqref="F48:J48">
    <cfRule type="expression" dxfId="1154" priority="59">
      <formula>$A$48=$Q$1</formula>
    </cfRule>
  </conditionalFormatting>
  <conditionalFormatting sqref="F49:J49">
    <cfRule type="expression" dxfId="1153" priority="58">
      <formula>$A$49=$Q$1</formula>
    </cfRule>
  </conditionalFormatting>
  <conditionalFormatting sqref="F50:J50">
    <cfRule type="expression" dxfId="1152" priority="57">
      <formula>$A$50=$Q$1</formula>
    </cfRule>
  </conditionalFormatting>
  <conditionalFormatting sqref="F51:J51">
    <cfRule type="expression" dxfId="1151" priority="56">
      <formula>$A$51=$Q$1</formula>
    </cfRule>
  </conditionalFormatting>
  <conditionalFormatting sqref="F52:J52">
    <cfRule type="expression" dxfId="1150" priority="55">
      <formula>$A$52=$Q$1</formula>
    </cfRule>
  </conditionalFormatting>
  <conditionalFormatting sqref="F53:J53">
    <cfRule type="expression" dxfId="1149" priority="54">
      <formula>$A$53=$Q$1</formula>
    </cfRule>
  </conditionalFormatting>
  <conditionalFormatting sqref="F54:J54">
    <cfRule type="expression" dxfId="1148" priority="53">
      <formula>$A$54=$Q$1</formula>
    </cfRule>
  </conditionalFormatting>
  <conditionalFormatting sqref="F55:J55">
    <cfRule type="expression" dxfId="1147" priority="52">
      <formula>$A$55=$Q$1</formula>
    </cfRule>
  </conditionalFormatting>
  <conditionalFormatting sqref="F56:J56">
    <cfRule type="expression" dxfId="1146" priority="51">
      <formula>$A$56=$Q$1</formula>
    </cfRule>
  </conditionalFormatting>
  <conditionalFormatting sqref="N7:R7">
    <cfRule type="expression" dxfId="1145" priority="50">
      <formula>$L$7=$Q$1</formula>
    </cfRule>
  </conditionalFormatting>
  <conditionalFormatting sqref="N8:R8">
    <cfRule type="expression" dxfId="1144" priority="49">
      <formula>$L$8=$Q$1</formula>
    </cfRule>
  </conditionalFormatting>
  <conditionalFormatting sqref="N9:R9">
    <cfRule type="expression" dxfId="1143" priority="48">
      <formula>$L$9=$Q$1</formula>
    </cfRule>
  </conditionalFormatting>
  <conditionalFormatting sqref="N10:R10">
    <cfRule type="expression" dxfId="1142" priority="47">
      <formula>$L$10=$Q$1</formula>
    </cfRule>
  </conditionalFormatting>
  <conditionalFormatting sqref="N11:R11">
    <cfRule type="expression" dxfId="1141" priority="46">
      <formula>$L$11=$Q$1</formula>
    </cfRule>
  </conditionalFormatting>
  <conditionalFormatting sqref="N12:R12">
    <cfRule type="expression" dxfId="1140" priority="45">
      <formula>$L$12=$Q$1</formula>
    </cfRule>
  </conditionalFormatting>
  <conditionalFormatting sqref="N13:R13">
    <cfRule type="expression" dxfId="1139" priority="44">
      <formula>$L$13=$Q$1</formula>
    </cfRule>
  </conditionalFormatting>
  <conditionalFormatting sqref="N14:R14">
    <cfRule type="expression" dxfId="1138" priority="43">
      <formula>$L$14=$Q$1</formula>
    </cfRule>
  </conditionalFormatting>
  <conditionalFormatting sqref="N15:R15">
    <cfRule type="expression" dxfId="1137" priority="42">
      <formula>$L$15=$Q$1</formula>
    </cfRule>
  </conditionalFormatting>
  <conditionalFormatting sqref="N16:R16">
    <cfRule type="expression" dxfId="1136" priority="41">
      <formula>$L$16=$Q$1</formula>
    </cfRule>
  </conditionalFormatting>
  <conditionalFormatting sqref="N17:R17">
    <cfRule type="expression" dxfId="1135" priority="40">
      <formula>$L$17=$Q$1</formula>
    </cfRule>
  </conditionalFormatting>
  <conditionalFormatting sqref="N18:R18">
    <cfRule type="expression" dxfId="1134" priority="39">
      <formula>$L$18=$Q$1</formula>
    </cfRule>
  </conditionalFormatting>
  <conditionalFormatting sqref="N19:R19">
    <cfRule type="expression" dxfId="1133" priority="38">
      <formula>$L$19=$Q$1</formula>
    </cfRule>
  </conditionalFormatting>
  <conditionalFormatting sqref="N20:R20">
    <cfRule type="expression" dxfId="1132" priority="37">
      <formula>$L$20=$Q$1</formula>
    </cfRule>
  </conditionalFormatting>
  <conditionalFormatting sqref="N21:R21">
    <cfRule type="expression" dxfId="1131" priority="36">
      <formula>$L$21=$Q$1</formula>
    </cfRule>
  </conditionalFormatting>
  <conditionalFormatting sqref="N22:R22">
    <cfRule type="expression" dxfId="1130" priority="35">
      <formula>$L$22=$Q$1</formula>
    </cfRule>
  </conditionalFormatting>
  <conditionalFormatting sqref="N23:R23">
    <cfRule type="expression" dxfId="1129" priority="34">
      <formula>$L$23=$Q$1</formula>
    </cfRule>
  </conditionalFormatting>
  <conditionalFormatting sqref="N24:R24">
    <cfRule type="expression" dxfId="1128" priority="33">
      <formula>$L$24=$Q$1</formula>
    </cfRule>
  </conditionalFormatting>
  <conditionalFormatting sqref="N25:R25">
    <cfRule type="expression" dxfId="1127" priority="32">
      <formula>$L$25=$Q$1</formula>
    </cfRule>
  </conditionalFormatting>
  <conditionalFormatting sqref="N26:R26">
    <cfRule type="expression" dxfId="1126" priority="31">
      <formula>$L$26=$Q$1</formula>
    </cfRule>
  </conditionalFormatting>
  <conditionalFormatting sqref="N27:R27">
    <cfRule type="expression" dxfId="1125" priority="30">
      <formula>$L$27=$Q$1</formula>
    </cfRule>
  </conditionalFormatting>
  <conditionalFormatting sqref="N28:R28">
    <cfRule type="expression" dxfId="1124" priority="29">
      <formula>$L$28=$Q$1</formula>
    </cfRule>
  </conditionalFormatting>
  <conditionalFormatting sqref="N29:R29">
    <cfRule type="expression" dxfId="1123" priority="28">
      <formula>$L$29=$Q$1</formula>
    </cfRule>
  </conditionalFormatting>
  <conditionalFormatting sqref="N30:R30">
    <cfRule type="expression" dxfId="1122" priority="27">
      <formula>$L$30=$Q$1</formula>
    </cfRule>
  </conditionalFormatting>
  <conditionalFormatting sqref="N31:R31">
    <cfRule type="expression" dxfId="1121" priority="26">
      <formula>$L$31=$Q$1</formula>
    </cfRule>
  </conditionalFormatting>
  <conditionalFormatting sqref="N32:R32">
    <cfRule type="expression" dxfId="1120" priority="25">
      <formula>$L$32=$Q$1</formula>
    </cfRule>
  </conditionalFormatting>
  <conditionalFormatting sqref="N33:R33">
    <cfRule type="expression" dxfId="1119" priority="24">
      <formula>$L$33=$Q$1</formula>
    </cfRule>
  </conditionalFormatting>
  <conditionalFormatting sqref="N34:R34">
    <cfRule type="expression" dxfId="1118" priority="23">
      <formula>$L$34=$Q$1</formula>
    </cfRule>
  </conditionalFormatting>
  <conditionalFormatting sqref="N35:R35">
    <cfRule type="expression" dxfId="1117" priority="22">
      <formula>$L$35=$Q$1</formula>
    </cfRule>
  </conditionalFormatting>
  <conditionalFormatting sqref="N36:R36">
    <cfRule type="expression" dxfId="1116" priority="21">
      <formula>$L$36=$Q$1</formula>
    </cfRule>
  </conditionalFormatting>
  <conditionalFormatting sqref="N37:R37">
    <cfRule type="expression" dxfId="1115" priority="20">
      <formula>$L$37=$Q$1</formula>
    </cfRule>
  </conditionalFormatting>
  <conditionalFormatting sqref="N38:R38">
    <cfRule type="expression" dxfId="1114" priority="19">
      <formula>$L$38=$Q$1</formula>
    </cfRule>
  </conditionalFormatting>
  <conditionalFormatting sqref="N39:R39">
    <cfRule type="expression" dxfId="1113" priority="18">
      <formula>$L$39=$Q$1</formula>
    </cfRule>
  </conditionalFormatting>
  <conditionalFormatting sqref="N40:R40">
    <cfRule type="expression" dxfId="1112" priority="17">
      <formula>$L$40=$Q$1</formula>
    </cfRule>
  </conditionalFormatting>
  <conditionalFormatting sqref="N41:R41">
    <cfRule type="expression" dxfId="1111" priority="16">
      <formula>$L$41=$Q$1</formula>
    </cfRule>
  </conditionalFormatting>
  <conditionalFormatting sqref="N42:R42">
    <cfRule type="expression" dxfId="1110" priority="15">
      <formula>$L$42=$Q$1</formula>
    </cfRule>
  </conditionalFormatting>
  <conditionalFormatting sqref="N43:R43">
    <cfRule type="expression" dxfId="1109" priority="14">
      <formula>$L$43=$Q$1</formula>
    </cfRule>
  </conditionalFormatting>
  <conditionalFormatting sqref="N44:R44">
    <cfRule type="expression" dxfId="1108" priority="13">
      <formula>$L$44=$Q$1</formula>
    </cfRule>
  </conditionalFormatting>
  <conditionalFormatting sqref="N45:R45">
    <cfRule type="expression" dxfId="1107" priority="12">
      <formula>$L$45=$Q$1</formula>
    </cfRule>
  </conditionalFormatting>
  <conditionalFormatting sqref="N46:R46">
    <cfRule type="expression" dxfId="1106" priority="11">
      <formula>$L$46=$Q$1</formula>
    </cfRule>
  </conditionalFormatting>
  <conditionalFormatting sqref="N47:R47">
    <cfRule type="expression" dxfId="1105" priority="10">
      <formula>$L$47=$Q$1</formula>
    </cfRule>
  </conditionalFormatting>
  <conditionalFormatting sqref="N48:R48">
    <cfRule type="expression" dxfId="1104" priority="9">
      <formula>$L$48=$Q$1</formula>
    </cfRule>
  </conditionalFormatting>
  <conditionalFormatting sqref="N49:R49">
    <cfRule type="expression" dxfId="1103" priority="8">
      <formula>$L$49=$Q$1</formula>
    </cfRule>
  </conditionalFormatting>
  <conditionalFormatting sqref="N50:R50">
    <cfRule type="expression" dxfId="1102" priority="7">
      <formula>$L$50=$Q$1</formula>
    </cfRule>
  </conditionalFormatting>
  <conditionalFormatting sqref="N51:R51">
    <cfRule type="expression" dxfId="1101" priority="6">
      <formula>$L$51=$Q$1</formula>
    </cfRule>
  </conditionalFormatting>
  <conditionalFormatting sqref="N52:R52">
    <cfRule type="expression" dxfId="1100" priority="5">
      <formula>$L$52=$Q$1</formula>
    </cfRule>
  </conditionalFormatting>
  <conditionalFormatting sqref="N53:R53">
    <cfRule type="expression" dxfId="1099" priority="4">
      <formula>$L$53=$Q$1</formula>
    </cfRule>
  </conditionalFormatting>
  <conditionalFormatting sqref="N54:R54">
    <cfRule type="expression" dxfId="1098" priority="3">
      <formula>$L$54=$Q$1</formula>
    </cfRule>
  </conditionalFormatting>
  <conditionalFormatting sqref="N55:R55">
    <cfRule type="expression" dxfId="1097" priority="2">
      <formula>$L$55=$Q$1</formula>
    </cfRule>
  </conditionalFormatting>
  <conditionalFormatting sqref="N56:R56">
    <cfRule type="expression" dxfId="1096" priority="1">
      <formula>$L$56=$Q$1</formula>
    </cfRule>
  </conditionalFormatting>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A5:R127"/>
  <sheetViews>
    <sheetView showGridLines="0" zoomScale="85" zoomScaleNormal="85" zoomScalePageLayoutView="150" workbookViewId="0">
      <selection activeCell="A7" sqref="A7"/>
    </sheetView>
  </sheetViews>
  <sheetFormatPr baseColWidth="10" defaultColWidth="8.83203125" defaultRowHeight="15" x14ac:dyDescent="0.2"/>
  <cols>
    <col min="1" max="1" width="9.1640625" customWidth="1"/>
    <col min="2" max="2" width="18.33203125" hidden="1" customWidth="1"/>
    <col min="3" max="3" width="22.5" hidden="1" customWidth="1"/>
    <col min="4" max="5" width="23.5" hidden="1" customWidth="1"/>
    <col min="6" max="6" width="9.33203125" customWidth="1"/>
    <col min="7" max="7" width="7.83203125" style="3" customWidth="1"/>
    <col min="8" max="9" width="13" style="3" customWidth="1"/>
    <col min="10" max="10" width="35" style="9" customWidth="1"/>
    <col min="11" max="11" width="1.5" customWidth="1"/>
    <col min="12" max="12" width="9.33203125" customWidth="1"/>
    <col min="13" max="13" width="17.5" hidden="1" customWidth="1"/>
    <col min="14" max="14" width="9.1640625" customWidth="1"/>
    <col min="15" max="15" width="7.6640625" customWidth="1"/>
    <col min="16" max="16" width="14.83203125" style="3" customWidth="1"/>
    <col min="17" max="17" width="11.5" customWidth="1"/>
    <col min="18" max="18" width="33.5" customWidth="1"/>
  </cols>
  <sheetData>
    <row r="5" spans="1:18" ht="16" thickBot="1" x14ac:dyDescent="0.25"/>
    <row r="6" spans="1:18" ht="71.25" customHeight="1" x14ac:dyDescent="0.2">
      <c r="A6" s="22" t="s">
        <v>53</v>
      </c>
      <c r="B6" s="10" t="s">
        <v>5</v>
      </c>
      <c r="C6" s="6" t="s">
        <v>4</v>
      </c>
      <c r="D6" s="6" t="s">
        <v>3</v>
      </c>
      <c r="E6" s="6" t="s">
        <v>21</v>
      </c>
      <c r="F6" s="6" t="s">
        <v>92</v>
      </c>
      <c r="G6" s="6" t="s">
        <v>2</v>
      </c>
      <c r="H6" s="6" t="s">
        <v>87</v>
      </c>
      <c r="I6" s="6" t="s">
        <v>88</v>
      </c>
      <c r="J6" s="6" t="s">
        <v>25</v>
      </c>
      <c r="L6" s="22" t="s">
        <v>93</v>
      </c>
      <c r="M6" s="13" t="s">
        <v>22</v>
      </c>
      <c r="N6" s="13" t="s">
        <v>94</v>
      </c>
      <c r="O6" s="7" t="s">
        <v>19</v>
      </c>
      <c r="P6" s="7" t="s">
        <v>89</v>
      </c>
      <c r="Q6" s="7" t="s">
        <v>90</v>
      </c>
      <c r="R6" s="12" t="s">
        <v>34</v>
      </c>
    </row>
    <row r="7" spans="1:18" ht="54" customHeight="1" x14ac:dyDescent="0.2">
      <c r="A7" s="24"/>
      <c r="B7" s="16">
        <f>IF(A7&gt;205, 1, 0)</f>
        <v>0</v>
      </c>
      <c r="C7" s="4">
        <f>((A7*0.458)-3.26)</f>
        <v>-3.26</v>
      </c>
      <c r="D7" s="4">
        <f>((A7*0.945)-103.5)</f>
        <v>-103.5</v>
      </c>
      <c r="E7" s="4">
        <f>IF(B7=0, C7, D7)</f>
        <v>-3.26</v>
      </c>
      <c r="F7" s="4">
        <f>MAX(0,ROUND(E7,0))</f>
        <v>0</v>
      </c>
      <c r="G7" s="4" t="str">
        <f>VLOOKUP(F7,$A$60:$B$70, 2)</f>
        <v>L-</v>
      </c>
      <c r="H7" s="4">
        <f>VLOOKUP(F7,$A$72:$B$82,2)</f>
        <v>3</v>
      </c>
      <c r="I7" s="4">
        <f>(H7*43.56)</f>
        <v>130.68</v>
      </c>
      <c r="J7" s="14" t="str">
        <f>VLOOKUP(F7,$A$85:$B$93,2)</f>
        <v>P2O5 may be applied, plant response likely</v>
      </c>
      <c r="L7" s="24"/>
      <c r="M7" s="16">
        <f>(L7)</f>
        <v>0</v>
      </c>
      <c r="N7" s="16">
        <f>MAX(0,ROUND(M7,0))</f>
        <v>0</v>
      </c>
      <c r="O7" s="4" t="str">
        <f>VLOOKUP(N7,$A$96:$B$106, 2)</f>
        <v>L-</v>
      </c>
      <c r="P7" s="4">
        <f>VLOOKUP(N7,$A$109:$B$119,2)</f>
        <v>3</v>
      </c>
      <c r="Q7" s="4">
        <f>(P7*43.56)</f>
        <v>130.68</v>
      </c>
      <c r="R7" s="19" t="str">
        <f t="shared" ref="R7:R38" si="0">VLOOKUP(N7,$A$122:$B$127,2)</f>
        <v>K2O may be applied, plant response likely</v>
      </c>
    </row>
    <row r="8" spans="1:18" ht="54" customHeight="1" x14ac:dyDescent="0.2">
      <c r="A8" s="25"/>
      <c r="B8" s="17">
        <f t="shared" ref="B8:B56" si="1">IF(A8&gt;205, 1, 0)</f>
        <v>0</v>
      </c>
      <c r="C8" s="11">
        <f t="shared" ref="C8:C56" si="2">((A8*0.458)-3.26)</f>
        <v>-3.26</v>
      </c>
      <c r="D8" s="11">
        <f t="shared" ref="D8:D56" si="3">((A8*0.945)-103.5)</f>
        <v>-103.5</v>
      </c>
      <c r="E8" s="11">
        <f t="shared" ref="E8:E56" si="4">IF(B8=0, C8, D8)</f>
        <v>-3.26</v>
      </c>
      <c r="F8" s="11">
        <f t="shared" ref="F8:F56" si="5">MAX(0,ROUND(E8,0))</f>
        <v>0</v>
      </c>
      <c r="G8" s="11" t="str">
        <f t="shared" ref="G8:G56" si="6">VLOOKUP(F8,$A$60:$B$70, 2)</f>
        <v>L-</v>
      </c>
      <c r="H8" s="11">
        <f t="shared" ref="H8:H56" si="7">VLOOKUP(F8,$A$72:$B$82,2)</f>
        <v>3</v>
      </c>
      <c r="I8" s="11">
        <f t="shared" ref="I8:I56" si="8">(H8*43.56)</f>
        <v>130.68</v>
      </c>
      <c r="J8" s="15" t="str">
        <f t="shared" ref="J8:J56" si="9">VLOOKUP(F8,$A$85:$B$93,2)</f>
        <v>P2O5 may be applied, plant response likely</v>
      </c>
      <c r="L8" s="26"/>
      <c r="M8" s="18">
        <f t="shared" ref="M8:M56" si="10">(L8)</f>
        <v>0</v>
      </c>
      <c r="N8" s="12">
        <f t="shared" ref="N8:N56" si="11">MAX(0,ROUND(M8,0))</f>
        <v>0</v>
      </c>
      <c r="O8" s="12" t="str">
        <f t="shared" ref="O8:O56" si="12">VLOOKUP(N8,$A$96:$B$106, 2)</f>
        <v>L-</v>
      </c>
      <c r="P8" s="12">
        <f t="shared" ref="P8:P56" si="13">VLOOKUP(N8,$A$109:$B$119,2)</f>
        <v>3</v>
      </c>
      <c r="Q8" s="12">
        <f t="shared" ref="Q8:Q56" si="14">(P8*43.56)</f>
        <v>130.68</v>
      </c>
      <c r="R8" s="20" t="str">
        <f t="shared" si="0"/>
        <v>K2O may be applied, plant response likely</v>
      </c>
    </row>
    <row r="9" spans="1:18" ht="54" customHeight="1" x14ac:dyDescent="0.2">
      <c r="A9" s="24"/>
      <c r="B9" s="16">
        <f t="shared" si="1"/>
        <v>0</v>
      </c>
      <c r="C9" s="4">
        <f t="shared" si="2"/>
        <v>-3.26</v>
      </c>
      <c r="D9" s="4">
        <f t="shared" si="3"/>
        <v>-103.5</v>
      </c>
      <c r="E9" s="4">
        <f t="shared" si="4"/>
        <v>-3.26</v>
      </c>
      <c r="F9" s="4">
        <f t="shared" si="5"/>
        <v>0</v>
      </c>
      <c r="G9" s="4" t="str">
        <f t="shared" si="6"/>
        <v>L-</v>
      </c>
      <c r="H9" s="4">
        <f t="shared" si="7"/>
        <v>3</v>
      </c>
      <c r="I9" s="4">
        <f t="shared" si="8"/>
        <v>130.68</v>
      </c>
      <c r="J9" s="14" t="str">
        <f t="shared" si="9"/>
        <v>P2O5 may be applied, plant response likely</v>
      </c>
      <c r="L9" s="24"/>
      <c r="M9" s="16">
        <f t="shared" si="10"/>
        <v>0</v>
      </c>
      <c r="N9" s="4">
        <f t="shared" si="11"/>
        <v>0</v>
      </c>
      <c r="O9" s="4" t="str">
        <f t="shared" si="12"/>
        <v>L-</v>
      </c>
      <c r="P9" s="4">
        <f t="shared" si="13"/>
        <v>3</v>
      </c>
      <c r="Q9" s="4">
        <f t="shared" si="14"/>
        <v>130.68</v>
      </c>
      <c r="R9" s="19" t="str">
        <f t="shared" si="0"/>
        <v>K2O may be applied, plant response likely</v>
      </c>
    </row>
    <row r="10" spans="1:18" ht="54" customHeight="1" x14ac:dyDescent="0.2">
      <c r="A10" s="25"/>
      <c r="B10" s="17">
        <f t="shared" si="1"/>
        <v>0</v>
      </c>
      <c r="C10" s="11">
        <f t="shared" si="2"/>
        <v>-3.26</v>
      </c>
      <c r="D10" s="11">
        <f t="shared" si="3"/>
        <v>-103.5</v>
      </c>
      <c r="E10" s="11">
        <f t="shared" si="4"/>
        <v>-3.26</v>
      </c>
      <c r="F10" s="11">
        <f t="shared" si="5"/>
        <v>0</v>
      </c>
      <c r="G10" s="11" t="str">
        <f t="shared" si="6"/>
        <v>L-</v>
      </c>
      <c r="H10" s="11">
        <f t="shared" si="7"/>
        <v>3</v>
      </c>
      <c r="I10" s="11">
        <f t="shared" si="8"/>
        <v>130.68</v>
      </c>
      <c r="J10" s="15" t="str">
        <f t="shared" si="9"/>
        <v>P2O5 may be applied, plant response likely</v>
      </c>
      <c r="L10" s="26"/>
      <c r="M10" s="18">
        <f t="shared" si="10"/>
        <v>0</v>
      </c>
      <c r="N10" s="12">
        <f t="shared" si="11"/>
        <v>0</v>
      </c>
      <c r="O10" s="12" t="str">
        <f t="shared" si="12"/>
        <v>L-</v>
      </c>
      <c r="P10" s="12">
        <f t="shared" si="13"/>
        <v>3</v>
      </c>
      <c r="Q10" s="12">
        <f t="shared" si="14"/>
        <v>130.68</v>
      </c>
      <c r="R10" s="20" t="str">
        <f t="shared" si="0"/>
        <v>K2O may be applied, plant response likely</v>
      </c>
    </row>
    <row r="11" spans="1:18" ht="54" customHeight="1" x14ac:dyDescent="0.2">
      <c r="A11" s="24"/>
      <c r="B11" s="16">
        <f t="shared" si="1"/>
        <v>0</v>
      </c>
      <c r="C11" s="4">
        <f t="shared" si="2"/>
        <v>-3.26</v>
      </c>
      <c r="D11" s="4">
        <f t="shared" si="3"/>
        <v>-103.5</v>
      </c>
      <c r="E11" s="4">
        <f t="shared" si="4"/>
        <v>-3.26</v>
      </c>
      <c r="F11" s="4">
        <f t="shared" si="5"/>
        <v>0</v>
      </c>
      <c r="G11" s="4" t="str">
        <f t="shared" si="6"/>
        <v>L-</v>
      </c>
      <c r="H11" s="4">
        <f t="shared" si="7"/>
        <v>3</v>
      </c>
      <c r="I11" s="4">
        <f t="shared" si="8"/>
        <v>130.68</v>
      </c>
      <c r="J11" s="14" t="str">
        <f>VLOOKUP(F11,$A$85:$B$93,2)</f>
        <v>P2O5 may be applied, plant response likely</v>
      </c>
      <c r="L11" s="24"/>
      <c r="M11" s="16">
        <f t="shared" si="10"/>
        <v>0</v>
      </c>
      <c r="N11" s="4">
        <f t="shared" si="11"/>
        <v>0</v>
      </c>
      <c r="O11" s="4" t="str">
        <f t="shared" si="12"/>
        <v>L-</v>
      </c>
      <c r="P11" s="4">
        <f t="shared" si="13"/>
        <v>3</v>
      </c>
      <c r="Q11" s="4">
        <f t="shared" si="14"/>
        <v>130.68</v>
      </c>
      <c r="R11" s="19" t="str">
        <f t="shared" si="0"/>
        <v>K2O may be applied, plant response likely</v>
      </c>
    </row>
    <row r="12" spans="1:18" ht="54" customHeight="1" x14ac:dyDescent="0.2">
      <c r="A12" s="25"/>
      <c r="B12" s="17">
        <f t="shared" si="1"/>
        <v>0</v>
      </c>
      <c r="C12" s="11">
        <f t="shared" si="2"/>
        <v>-3.26</v>
      </c>
      <c r="D12" s="11">
        <f t="shared" si="3"/>
        <v>-103.5</v>
      </c>
      <c r="E12" s="11">
        <f t="shared" si="4"/>
        <v>-3.26</v>
      </c>
      <c r="F12" s="11">
        <f t="shared" si="5"/>
        <v>0</v>
      </c>
      <c r="G12" s="11" t="str">
        <f t="shared" si="6"/>
        <v>L-</v>
      </c>
      <c r="H12" s="11">
        <f t="shared" si="7"/>
        <v>3</v>
      </c>
      <c r="I12" s="11">
        <f t="shared" si="8"/>
        <v>130.68</v>
      </c>
      <c r="J12" s="15" t="str">
        <f t="shared" si="9"/>
        <v>P2O5 may be applied, plant response likely</v>
      </c>
      <c r="L12" s="26"/>
      <c r="M12" s="18">
        <f t="shared" si="10"/>
        <v>0</v>
      </c>
      <c r="N12" s="12">
        <f t="shared" si="11"/>
        <v>0</v>
      </c>
      <c r="O12" s="12" t="str">
        <f t="shared" si="12"/>
        <v>L-</v>
      </c>
      <c r="P12" s="12">
        <f t="shared" si="13"/>
        <v>3</v>
      </c>
      <c r="Q12" s="12">
        <f t="shared" si="14"/>
        <v>130.68</v>
      </c>
      <c r="R12" s="20" t="str">
        <f t="shared" si="0"/>
        <v>K2O may be applied, plant response likely</v>
      </c>
    </row>
    <row r="13" spans="1:18" ht="54" customHeight="1" x14ac:dyDescent="0.2">
      <c r="A13" s="24"/>
      <c r="B13" s="16">
        <f t="shared" si="1"/>
        <v>0</v>
      </c>
      <c r="C13" s="4">
        <f t="shared" si="2"/>
        <v>-3.26</v>
      </c>
      <c r="D13" s="4">
        <f t="shared" si="3"/>
        <v>-103.5</v>
      </c>
      <c r="E13" s="4">
        <f t="shared" si="4"/>
        <v>-3.26</v>
      </c>
      <c r="F13" s="4">
        <f t="shared" si="5"/>
        <v>0</v>
      </c>
      <c r="G13" s="4" t="str">
        <f t="shared" si="6"/>
        <v>L-</v>
      </c>
      <c r="H13" s="4">
        <f t="shared" si="7"/>
        <v>3</v>
      </c>
      <c r="I13" s="4">
        <f t="shared" si="8"/>
        <v>130.68</v>
      </c>
      <c r="J13" s="14" t="str">
        <f t="shared" si="9"/>
        <v>P2O5 may be applied, plant response likely</v>
      </c>
      <c r="L13" s="24"/>
      <c r="M13" s="16">
        <f t="shared" si="10"/>
        <v>0</v>
      </c>
      <c r="N13" s="4">
        <f t="shared" si="11"/>
        <v>0</v>
      </c>
      <c r="O13" s="4" t="str">
        <f t="shared" si="12"/>
        <v>L-</v>
      </c>
      <c r="P13" s="4">
        <f t="shared" si="13"/>
        <v>3</v>
      </c>
      <c r="Q13" s="4">
        <f t="shared" si="14"/>
        <v>130.68</v>
      </c>
      <c r="R13" s="19" t="str">
        <f t="shared" si="0"/>
        <v>K2O may be applied, plant response likely</v>
      </c>
    </row>
    <row r="14" spans="1:18" ht="54" customHeight="1" x14ac:dyDescent="0.2">
      <c r="A14" s="25"/>
      <c r="B14" s="17">
        <f t="shared" si="1"/>
        <v>0</v>
      </c>
      <c r="C14" s="11">
        <f t="shared" si="2"/>
        <v>-3.26</v>
      </c>
      <c r="D14" s="11">
        <f t="shared" si="3"/>
        <v>-103.5</v>
      </c>
      <c r="E14" s="11">
        <f t="shared" si="4"/>
        <v>-3.26</v>
      </c>
      <c r="F14" s="11">
        <f t="shared" si="5"/>
        <v>0</v>
      </c>
      <c r="G14" s="11" t="str">
        <f t="shared" si="6"/>
        <v>L-</v>
      </c>
      <c r="H14" s="11">
        <f t="shared" si="7"/>
        <v>3</v>
      </c>
      <c r="I14" s="11">
        <f t="shared" si="8"/>
        <v>130.68</v>
      </c>
      <c r="J14" s="15" t="str">
        <f t="shared" si="9"/>
        <v>P2O5 may be applied, plant response likely</v>
      </c>
      <c r="L14" s="26"/>
      <c r="M14" s="18">
        <f t="shared" si="10"/>
        <v>0</v>
      </c>
      <c r="N14" s="12">
        <f t="shared" si="11"/>
        <v>0</v>
      </c>
      <c r="O14" s="12" t="str">
        <f t="shared" si="12"/>
        <v>L-</v>
      </c>
      <c r="P14" s="12">
        <f t="shared" si="13"/>
        <v>3</v>
      </c>
      <c r="Q14" s="12">
        <f t="shared" si="14"/>
        <v>130.68</v>
      </c>
      <c r="R14" s="20" t="str">
        <f t="shared" si="0"/>
        <v>K2O may be applied, plant response likely</v>
      </c>
    </row>
    <row r="15" spans="1:18" ht="54" customHeight="1" x14ac:dyDescent="0.2">
      <c r="A15" s="24"/>
      <c r="B15" s="16">
        <f t="shared" si="1"/>
        <v>0</v>
      </c>
      <c r="C15" s="4">
        <f t="shared" si="2"/>
        <v>-3.26</v>
      </c>
      <c r="D15" s="4">
        <f t="shared" si="3"/>
        <v>-103.5</v>
      </c>
      <c r="E15" s="4">
        <f t="shared" si="4"/>
        <v>-3.26</v>
      </c>
      <c r="F15" s="4">
        <f t="shared" si="5"/>
        <v>0</v>
      </c>
      <c r="G15" s="4" t="str">
        <f t="shared" si="6"/>
        <v>L-</v>
      </c>
      <c r="H15" s="4">
        <f t="shared" si="7"/>
        <v>3</v>
      </c>
      <c r="I15" s="4">
        <f t="shared" si="8"/>
        <v>130.68</v>
      </c>
      <c r="J15" s="14" t="str">
        <f t="shared" si="9"/>
        <v>P2O5 may be applied, plant response likely</v>
      </c>
      <c r="L15" s="24"/>
      <c r="M15" s="16">
        <f t="shared" si="10"/>
        <v>0</v>
      </c>
      <c r="N15" s="4">
        <f t="shared" si="11"/>
        <v>0</v>
      </c>
      <c r="O15" s="4" t="str">
        <f t="shared" si="12"/>
        <v>L-</v>
      </c>
      <c r="P15" s="4">
        <f t="shared" si="13"/>
        <v>3</v>
      </c>
      <c r="Q15" s="4">
        <f t="shared" si="14"/>
        <v>130.68</v>
      </c>
      <c r="R15" s="19" t="str">
        <f t="shared" si="0"/>
        <v>K2O may be applied, plant response likely</v>
      </c>
    </row>
    <row r="16" spans="1:18" ht="54" customHeight="1" x14ac:dyDescent="0.2">
      <c r="A16" s="25"/>
      <c r="B16" s="17">
        <f t="shared" si="1"/>
        <v>0</v>
      </c>
      <c r="C16" s="11">
        <f t="shared" si="2"/>
        <v>-3.26</v>
      </c>
      <c r="D16" s="11">
        <f t="shared" si="3"/>
        <v>-103.5</v>
      </c>
      <c r="E16" s="11">
        <f t="shared" si="4"/>
        <v>-3.26</v>
      </c>
      <c r="F16" s="11">
        <f t="shared" si="5"/>
        <v>0</v>
      </c>
      <c r="G16" s="11" t="str">
        <f t="shared" si="6"/>
        <v>L-</v>
      </c>
      <c r="H16" s="11">
        <f t="shared" si="7"/>
        <v>3</v>
      </c>
      <c r="I16" s="11">
        <f t="shared" si="8"/>
        <v>130.68</v>
      </c>
      <c r="J16" s="15" t="str">
        <f t="shared" si="9"/>
        <v>P2O5 may be applied, plant response likely</v>
      </c>
      <c r="L16" s="26"/>
      <c r="M16" s="18">
        <f t="shared" si="10"/>
        <v>0</v>
      </c>
      <c r="N16" s="12">
        <f t="shared" si="11"/>
        <v>0</v>
      </c>
      <c r="O16" s="12" t="str">
        <f t="shared" si="12"/>
        <v>L-</v>
      </c>
      <c r="P16" s="12">
        <f t="shared" si="13"/>
        <v>3</v>
      </c>
      <c r="Q16" s="12">
        <f t="shared" si="14"/>
        <v>130.68</v>
      </c>
      <c r="R16" s="20" t="str">
        <f t="shared" si="0"/>
        <v>K2O may be applied, plant response likely</v>
      </c>
    </row>
    <row r="17" spans="1:18" ht="54" customHeight="1" x14ac:dyDescent="0.2">
      <c r="A17" s="24"/>
      <c r="B17" s="16">
        <f t="shared" si="1"/>
        <v>0</v>
      </c>
      <c r="C17" s="4">
        <f t="shared" si="2"/>
        <v>-3.26</v>
      </c>
      <c r="D17" s="4">
        <f t="shared" si="3"/>
        <v>-103.5</v>
      </c>
      <c r="E17" s="4">
        <f t="shared" si="4"/>
        <v>-3.26</v>
      </c>
      <c r="F17" s="4">
        <f t="shared" si="5"/>
        <v>0</v>
      </c>
      <c r="G17" s="4" t="str">
        <f t="shared" si="6"/>
        <v>L-</v>
      </c>
      <c r="H17" s="4">
        <f t="shared" si="7"/>
        <v>3</v>
      </c>
      <c r="I17" s="4">
        <f t="shared" si="8"/>
        <v>130.68</v>
      </c>
      <c r="J17" s="14" t="str">
        <f t="shared" si="9"/>
        <v>P2O5 may be applied, plant response likely</v>
      </c>
      <c r="L17" s="24"/>
      <c r="M17" s="16">
        <f t="shared" si="10"/>
        <v>0</v>
      </c>
      <c r="N17" s="4">
        <f t="shared" si="11"/>
        <v>0</v>
      </c>
      <c r="O17" s="4" t="str">
        <f t="shared" si="12"/>
        <v>L-</v>
      </c>
      <c r="P17" s="4">
        <f t="shared" si="13"/>
        <v>3</v>
      </c>
      <c r="Q17" s="4">
        <f t="shared" si="14"/>
        <v>130.68</v>
      </c>
      <c r="R17" s="19" t="str">
        <f t="shared" si="0"/>
        <v>K2O may be applied, plant response likely</v>
      </c>
    </row>
    <row r="18" spans="1:18" ht="54" customHeight="1" x14ac:dyDescent="0.2">
      <c r="A18" s="25"/>
      <c r="B18" s="17">
        <f t="shared" si="1"/>
        <v>0</v>
      </c>
      <c r="C18" s="11">
        <f t="shared" si="2"/>
        <v>-3.26</v>
      </c>
      <c r="D18" s="11">
        <f t="shared" si="3"/>
        <v>-103.5</v>
      </c>
      <c r="E18" s="11">
        <f t="shared" si="4"/>
        <v>-3.26</v>
      </c>
      <c r="F18" s="11">
        <f t="shared" si="5"/>
        <v>0</v>
      </c>
      <c r="G18" s="11" t="str">
        <f t="shared" si="6"/>
        <v>L-</v>
      </c>
      <c r="H18" s="11">
        <f t="shared" si="7"/>
        <v>3</v>
      </c>
      <c r="I18" s="11">
        <f t="shared" si="8"/>
        <v>130.68</v>
      </c>
      <c r="J18" s="15" t="str">
        <f t="shared" si="9"/>
        <v>P2O5 may be applied, plant response likely</v>
      </c>
      <c r="L18" s="26"/>
      <c r="M18" s="18">
        <f t="shared" si="10"/>
        <v>0</v>
      </c>
      <c r="N18" s="12">
        <f t="shared" si="11"/>
        <v>0</v>
      </c>
      <c r="O18" s="12" t="str">
        <f t="shared" si="12"/>
        <v>L-</v>
      </c>
      <c r="P18" s="12">
        <f t="shared" si="13"/>
        <v>3</v>
      </c>
      <c r="Q18" s="12">
        <f t="shared" si="14"/>
        <v>130.68</v>
      </c>
      <c r="R18" s="20" t="str">
        <f t="shared" si="0"/>
        <v>K2O may be applied, plant response likely</v>
      </c>
    </row>
    <row r="19" spans="1:18" ht="54" customHeight="1" x14ac:dyDescent="0.2">
      <c r="A19" s="24"/>
      <c r="B19" s="16">
        <f t="shared" si="1"/>
        <v>0</v>
      </c>
      <c r="C19" s="4">
        <f t="shared" si="2"/>
        <v>-3.26</v>
      </c>
      <c r="D19" s="4">
        <f t="shared" si="3"/>
        <v>-103.5</v>
      </c>
      <c r="E19" s="4">
        <f t="shared" si="4"/>
        <v>-3.26</v>
      </c>
      <c r="F19" s="4">
        <f t="shared" si="5"/>
        <v>0</v>
      </c>
      <c r="G19" s="4" t="str">
        <f t="shared" si="6"/>
        <v>L-</v>
      </c>
      <c r="H19" s="4">
        <f t="shared" si="7"/>
        <v>3</v>
      </c>
      <c r="I19" s="4">
        <f t="shared" si="8"/>
        <v>130.68</v>
      </c>
      <c r="J19" s="14" t="str">
        <f t="shared" si="9"/>
        <v>P2O5 may be applied, plant response likely</v>
      </c>
      <c r="L19" s="24"/>
      <c r="M19" s="16">
        <f t="shared" si="10"/>
        <v>0</v>
      </c>
      <c r="N19" s="4">
        <f t="shared" si="11"/>
        <v>0</v>
      </c>
      <c r="O19" s="4" t="str">
        <f t="shared" si="12"/>
        <v>L-</v>
      </c>
      <c r="P19" s="4">
        <f t="shared" si="13"/>
        <v>3</v>
      </c>
      <c r="Q19" s="4">
        <f t="shared" si="14"/>
        <v>130.68</v>
      </c>
      <c r="R19" s="19" t="str">
        <f t="shared" si="0"/>
        <v>K2O may be applied, plant response likely</v>
      </c>
    </row>
    <row r="20" spans="1:18" ht="54" customHeight="1" x14ac:dyDescent="0.2">
      <c r="A20" s="25"/>
      <c r="B20" s="17">
        <f t="shared" si="1"/>
        <v>0</v>
      </c>
      <c r="C20" s="11">
        <f t="shared" si="2"/>
        <v>-3.26</v>
      </c>
      <c r="D20" s="11">
        <f t="shared" si="3"/>
        <v>-103.5</v>
      </c>
      <c r="E20" s="11">
        <f t="shared" si="4"/>
        <v>-3.26</v>
      </c>
      <c r="F20" s="11">
        <f t="shared" si="5"/>
        <v>0</v>
      </c>
      <c r="G20" s="11" t="str">
        <f t="shared" si="6"/>
        <v>L-</v>
      </c>
      <c r="H20" s="11">
        <f t="shared" si="7"/>
        <v>3</v>
      </c>
      <c r="I20" s="11">
        <f t="shared" si="8"/>
        <v>130.68</v>
      </c>
      <c r="J20" s="15" t="str">
        <f t="shared" si="9"/>
        <v>P2O5 may be applied, plant response likely</v>
      </c>
      <c r="L20" s="26"/>
      <c r="M20" s="18">
        <f t="shared" si="10"/>
        <v>0</v>
      </c>
      <c r="N20" s="12">
        <f t="shared" si="11"/>
        <v>0</v>
      </c>
      <c r="O20" s="12" t="str">
        <f t="shared" si="12"/>
        <v>L-</v>
      </c>
      <c r="P20" s="12">
        <f t="shared" si="13"/>
        <v>3</v>
      </c>
      <c r="Q20" s="12">
        <f t="shared" si="14"/>
        <v>130.68</v>
      </c>
      <c r="R20" s="20" t="str">
        <f t="shared" si="0"/>
        <v>K2O may be applied, plant response likely</v>
      </c>
    </row>
    <row r="21" spans="1:18" ht="54" customHeight="1" x14ac:dyDescent="0.2">
      <c r="A21" s="24"/>
      <c r="B21" s="16">
        <f t="shared" si="1"/>
        <v>0</v>
      </c>
      <c r="C21" s="4">
        <f t="shared" si="2"/>
        <v>-3.26</v>
      </c>
      <c r="D21" s="4">
        <f t="shared" si="3"/>
        <v>-103.5</v>
      </c>
      <c r="E21" s="4">
        <f t="shared" si="4"/>
        <v>-3.26</v>
      </c>
      <c r="F21" s="4">
        <f t="shared" si="5"/>
        <v>0</v>
      </c>
      <c r="G21" s="4" t="str">
        <f t="shared" si="6"/>
        <v>L-</v>
      </c>
      <c r="H21" s="4">
        <f t="shared" si="7"/>
        <v>3</v>
      </c>
      <c r="I21" s="4">
        <f t="shared" si="8"/>
        <v>130.68</v>
      </c>
      <c r="J21" s="14" t="str">
        <f t="shared" si="9"/>
        <v>P2O5 may be applied, plant response likely</v>
      </c>
      <c r="L21" s="24"/>
      <c r="M21" s="16">
        <f t="shared" si="10"/>
        <v>0</v>
      </c>
      <c r="N21" s="4">
        <f t="shared" si="11"/>
        <v>0</v>
      </c>
      <c r="O21" s="4" t="str">
        <f t="shared" si="12"/>
        <v>L-</v>
      </c>
      <c r="P21" s="4">
        <f t="shared" si="13"/>
        <v>3</v>
      </c>
      <c r="Q21" s="4">
        <f t="shared" si="14"/>
        <v>130.68</v>
      </c>
      <c r="R21" s="19" t="str">
        <f t="shared" si="0"/>
        <v>K2O may be applied, plant response likely</v>
      </c>
    </row>
    <row r="22" spans="1:18" ht="54" customHeight="1" x14ac:dyDescent="0.2">
      <c r="A22" s="25"/>
      <c r="B22" s="17">
        <f t="shared" si="1"/>
        <v>0</v>
      </c>
      <c r="C22" s="11">
        <f t="shared" si="2"/>
        <v>-3.26</v>
      </c>
      <c r="D22" s="11">
        <f t="shared" si="3"/>
        <v>-103.5</v>
      </c>
      <c r="E22" s="11">
        <f t="shared" si="4"/>
        <v>-3.26</v>
      </c>
      <c r="F22" s="11">
        <f t="shared" si="5"/>
        <v>0</v>
      </c>
      <c r="G22" s="11" t="str">
        <f t="shared" si="6"/>
        <v>L-</v>
      </c>
      <c r="H22" s="11">
        <f t="shared" si="7"/>
        <v>3</v>
      </c>
      <c r="I22" s="11">
        <f t="shared" si="8"/>
        <v>130.68</v>
      </c>
      <c r="J22" s="15" t="str">
        <f t="shared" si="9"/>
        <v>P2O5 may be applied, plant response likely</v>
      </c>
      <c r="L22" s="26"/>
      <c r="M22" s="18">
        <f t="shared" si="10"/>
        <v>0</v>
      </c>
      <c r="N22" s="12">
        <f t="shared" si="11"/>
        <v>0</v>
      </c>
      <c r="O22" s="12" t="str">
        <f t="shared" si="12"/>
        <v>L-</v>
      </c>
      <c r="P22" s="12">
        <f t="shared" si="13"/>
        <v>3</v>
      </c>
      <c r="Q22" s="12">
        <f t="shared" si="14"/>
        <v>130.68</v>
      </c>
      <c r="R22" s="20" t="str">
        <f t="shared" si="0"/>
        <v>K2O may be applied, plant response likely</v>
      </c>
    </row>
    <row r="23" spans="1:18" ht="54" customHeight="1" x14ac:dyDescent="0.2">
      <c r="A23" s="24"/>
      <c r="B23" s="16">
        <f t="shared" si="1"/>
        <v>0</v>
      </c>
      <c r="C23" s="4">
        <f t="shared" si="2"/>
        <v>-3.26</v>
      </c>
      <c r="D23" s="4">
        <f t="shared" si="3"/>
        <v>-103.5</v>
      </c>
      <c r="E23" s="4">
        <f t="shared" si="4"/>
        <v>-3.26</v>
      </c>
      <c r="F23" s="4">
        <f t="shared" si="5"/>
        <v>0</v>
      </c>
      <c r="G23" s="4" t="str">
        <f t="shared" si="6"/>
        <v>L-</v>
      </c>
      <c r="H23" s="4">
        <f t="shared" si="7"/>
        <v>3</v>
      </c>
      <c r="I23" s="4">
        <f t="shared" si="8"/>
        <v>130.68</v>
      </c>
      <c r="J23" s="14" t="str">
        <f t="shared" si="9"/>
        <v>P2O5 may be applied, plant response likely</v>
      </c>
      <c r="L23" s="24"/>
      <c r="M23" s="16">
        <f t="shared" si="10"/>
        <v>0</v>
      </c>
      <c r="N23" s="4">
        <f t="shared" si="11"/>
        <v>0</v>
      </c>
      <c r="O23" s="4" t="str">
        <f t="shared" si="12"/>
        <v>L-</v>
      </c>
      <c r="P23" s="4">
        <f t="shared" si="13"/>
        <v>3</v>
      </c>
      <c r="Q23" s="4">
        <f t="shared" si="14"/>
        <v>130.68</v>
      </c>
      <c r="R23" s="19" t="str">
        <f t="shared" si="0"/>
        <v>K2O may be applied, plant response likely</v>
      </c>
    </row>
    <row r="24" spans="1:18" ht="54" customHeight="1" x14ac:dyDescent="0.2">
      <c r="A24" s="25"/>
      <c r="B24" s="17">
        <f t="shared" si="1"/>
        <v>0</v>
      </c>
      <c r="C24" s="11">
        <f t="shared" si="2"/>
        <v>-3.26</v>
      </c>
      <c r="D24" s="11">
        <f t="shared" si="3"/>
        <v>-103.5</v>
      </c>
      <c r="E24" s="11">
        <f t="shared" si="4"/>
        <v>-3.26</v>
      </c>
      <c r="F24" s="11">
        <f t="shared" si="5"/>
        <v>0</v>
      </c>
      <c r="G24" s="11" t="str">
        <f t="shared" si="6"/>
        <v>L-</v>
      </c>
      <c r="H24" s="11">
        <f t="shared" si="7"/>
        <v>3</v>
      </c>
      <c r="I24" s="11">
        <f t="shared" si="8"/>
        <v>130.68</v>
      </c>
      <c r="J24" s="15" t="str">
        <f t="shared" si="9"/>
        <v>P2O5 may be applied, plant response likely</v>
      </c>
      <c r="L24" s="26"/>
      <c r="M24" s="18">
        <f t="shared" si="10"/>
        <v>0</v>
      </c>
      <c r="N24" s="12">
        <f t="shared" si="11"/>
        <v>0</v>
      </c>
      <c r="O24" s="12" t="str">
        <f t="shared" si="12"/>
        <v>L-</v>
      </c>
      <c r="P24" s="12">
        <f t="shared" si="13"/>
        <v>3</v>
      </c>
      <c r="Q24" s="12">
        <f t="shared" si="14"/>
        <v>130.68</v>
      </c>
      <c r="R24" s="20" t="str">
        <f t="shared" si="0"/>
        <v>K2O may be applied, plant response likely</v>
      </c>
    </row>
    <row r="25" spans="1:18" ht="54" customHeight="1" x14ac:dyDescent="0.2">
      <c r="A25" s="24"/>
      <c r="B25" s="16">
        <f t="shared" si="1"/>
        <v>0</v>
      </c>
      <c r="C25" s="4">
        <f t="shared" si="2"/>
        <v>-3.26</v>
      </c>
      <c r="D25" s="4">
        <f t="shared" si="3"/>
        <v>-103.5</v>
      </c>
      <c r="E25" s="4">
        <f t="shared" si="4"/>
        <v>-3.26</v>
      </c>
      <c r="F25" s="4">
        <f t="shared" si="5"/>
        <v>0</v>
      </c>
      <c r="G25" s="4" t="str">
        <f t="shared" si="6"/>
        <v>L-</v>
      </c>
      <c r="H25" s="4">
        <f t="shared" si="7"/>
        <v>3</v>
      </c>
      <c r="I25" s="4">
        <f t="shared" si="8"/>
        <v>130.68</v>
      </c>
      <c r="J25" s="14" t="str">
        <f t="shared" si="9"/>
        <v>P2O5 may be applied, plant response likely</v>
      </c>
      <c r="L25" s="24"/>
      <c r="M25" s="16">
        <f t="shared" si="10"/>
        <v>0</v>
      </c>
      <c r="N25" s="4">
        <f t="shared" si="11"/>
        <v>0</v>
      </c>
      <c r="O25" s="4" t="str">
        <f t="shared" si="12"/>
        <v>L-</v>
      </c>
      <c r="P25" s="4">
        <f t="shared" si="13"/>
        <v>3</v>
      </c>
      <c r="Q25" s="4">
        <f t="shared" si="14"/>
        <v>130.68</v>
      </c>
      <c r="R25" s="19" t="str">
        <f t="shared" si="0"/>
        <v>K2O may be applied, plant response likely</v>
      </c>
    </row>
    <row r="26" spans="1:18" ht="54" customHeight="1" x14ac:dyDescent="0.2">
      <c r="A26" s="25"/>
      <c r="B26" s="17">
        <f t="shared" si="1"/>
        <v>0</v>
      </c>
      <c r="C26" s="11">
        <f t="shared" si="2"/>
        <v>-3.26</v>
      </c>
      <c r="D26" s="11">
        <f t="shared" si="3"/>
        <v>-103.5</v>
      </c>
      <c r="E26" s="11">
        <f t="shared" si="4"/>
        <v>-3.26</v>
      </c>
      <c r="F26" s="11">
        <f t="shared" si="5"/>
        <v>0</v>
      </c>
      <c r="G26" s="11" t="str">
        <f t="shared" si="6"/>
        <v>L-</v>
      </c>
      <c r="H26" s="11">
        <f t="shared" si="7"/>
        <v>3</v>
      </c>
      <c r="I26" s="11">
        <f t="shared" si="8"/>
        <v>130.68</v>
      </c>
      <c r="J26" s="15" t="str">
        <f t="shared" si="9"/>
        <v>P2O5 may be applied, plant response likely</v>
      </c>
      <c r="L26" s="26"/>
      <c r="M26" s="18">
        <f t="shared" si="10"/>
        <v>0</v>
      </c>
      <c r="N26" s="12">
        <f t="shared" si="11"/>
        <v>0</v>
      </c>
      <c r="O26" s="12" t="str">
        <f t="shared" si="12"/>
        <v>L-</v>
      </c>
      <c r="P26" s="12">
        <f t="shared" si="13"/>
        <v>3</v>
      </c>
      <c r="Q26" s="12">
        <f t="shared" si="14"/>
        <v>130.68</v>
      </c>
      <c r="R26" s="20" t="str">
        <f t="shared" si="0"/>
        <v>K2O may be applied, plant response likely</v>
      </c>
    </row>
    <row r="27" spans="1:18" ht="54" customHeight="1" x14ac:dyDescent="0.2">
      <c r="A27" s="24"/>
      <c r="B27" s="16">
        <f t="shared" si="1"/>
        <v>0</v>
      </c>
      <c r="C27" s="4">
        <f t="shared" si="2"/>
        <v>-3.26</v>
      </c>
      <c r="D27" s="4">
        <f t="shared" si="3"/>
        <v>-103.5</v>
      </c>
      <c r="E27" s="4">
        <f t="shared" si="4"/>
        <v>-3.26</v>
      </c>
      <c r="F27" s="4">
        <f t="shared" si="5"/>
        <v>0</v>
      </c>
      <c r="G27" s="4" t="str">
        <f t="shared" si="6"/>
        <v>L-</v>
      </c>
      <c r="H27" s="4">
        <f t="shared" si="7"/>
        <v>3</v>
      </c>
      <c r="I27" s="4">
        <f t="shared" si="8"/>
        <v>130.68</v>
      </c>
      <c r="J27" s="14" t="str">
        <f t="shared" si="9"/>
        <v>P2O5 may be applied, plant response likely</v>
      </c>
      <c r="L27" s="24"/>
      <c r="M27" s="16">
        <f t="shared" si="10"/>
        <v>0</v>
      </c>
      <c r="N27" s="4">
        <f t="shared" si="11"/>
        <v>0</v>
      </c>
      <c r="O27" s="4" t="str">
        <f t="shared" si="12"/>
        <v>L-</v>
      </c>
      <c r="P27" s="4">
        <f t="shared" si="13"/>
        <v>3</v>
      </c>
      <c r="Q27" s="4">
        <f t="shared" si="14"/>
        <v>130.68</v>
      </c>
      <c r="R27" s="19" t="str">
        <f t="shared" si="0"/>
        <v>K2O may be applied, plant response likely</v>
      </c>
    </row>
    <row r="28" spans="1:18" ht="54" customHeight="1" x14ac:dyDescent="0.2">
      <c r="A28" s="25"/>
      <c r="B28" s="17">
        <f t="shared" si="1"/>
        <v>0</v>
      </c>
      <c r="C28" s="11">
        <f t="shared" si="2"/>
        <v>-3.26</v>
      </c>
      <c r="D28" s="11">
        <f t="shared" si="3"/>
        <v>-103.5</v>
      </c>
      <c r="E28" s="11">
        <f t="shared" si="4"/>
        <v>-3.26</v>
      </c>
      <c r="F28" s="11">
        <f t="shared" si="5"/>
        <v>0</v>
      </c>
      <c r="G28" s="11" t="str">
        <f t="shared" si="6"/>
        <v>L-</v>
      </c>
      <c r="H28" s="11">
        <f t="shared" si="7"/>
        <v>3</v>
      </c>
      <c r="I28" s="11">
        <f t="shared" si="8"/>
        <v>130.68</v>
      </c>
      <c r="J28" s="15" t="str">
        <f t="shared" si="9"/>
        <v>P2O5 may be applied, plant response likely</v>
      </c>
      <c r="L28" s="26"/>
      <c r="M28" s="18">
        <f t="shared" si="10"/>
        <v>0</v>
      </c>
      <c r="N28" s="12">
        <f t="shared" si="11"/>
        <v>0</v>
      </c>
      <c r="O28" s="12" t="str">
        <f t="shared" si="12"/>
        <v>L-</v>
      </c>
      <c r="P28" s="12">
        <f t="shared" si="13"/>
        <v>3</v>
      </c>
      <c r="Q28" s="12">
        <f t="shared" si="14"/>
        <v>130.68</v>
      </c>
      <c r="R28" s="20" t="str">
        <f t="shared" si="0"/>
        <v>K2O may be applied, plant response likely</v>
      </c>
    </row>
    <row r="29" spans="1:18" ht="54" customHeight="1" x14ac:dyDescent="0.2">
      <c r="A29" s="24"/>
      <c r="B29" s="16">
        <f t="shared" si="1"/>
        <v>0</v>
      </c>
      <c r="C29" s="4">
        <f t="shared" si="2"/>
        <v>-3.26</v>
      </c>
      <c r="D29" s="4">
        <f t="shared" si="3"/>
        <v>-103.5</v>
      </c>
      <c r="E29" s="4">
        <f t="shared" si="4"/>
        <v>-3.26</v>
      </c>
      <c r="F29" s="4">
        <f t="shared" si="5"/>
        <v>0</v>
      </c>
      <c r="G29" s="4" t="str">
        <f t="shared" si="6"/>
        <v>L-</v>
      </c>
      <c r="H29" s="4">
        <f t="shared" si="7"/>
        <v>3</v>
      </c>
      <c r="I29" s="4">
        <f t="shared" si="8"/>
        <v>130.68</v>
      </c>
      <c r="J29" s="14" t="str">
        <f t="shared" si="9"/>
        <v>P2O5 may be applied, plant response likely</v>
      </c>
      <c r="L29" s="24"/>
      <c r="M29" s="16">
        <f t="shared" si="10"/>
        <v>0</v>
      </c>
      <c r="N29" s="4">
        <f t="shared" si="11"/>
        <v>0</v>
      </c>
      <c r="O29" s="4" t="str">
        <f t="shared" si="12"/>
        <v>L-</v>
      </c>
      <c r="P29" s="4">
        <f t="shared" si="13"/>
        <v>3</v>
      </c>
      <c r="Q29" s="4">
        <f t="shared" si="14"/>
        <v>130.68</v>
      </c>
      <c r="R29" s="19" t="str">
        <f t="shared" si="0"/>
        <v>K2O may be applied, plant response likely</v>
      </c>
    </row>
    <row r="30" spans="1:18" ht="54" customHeight="1" x14ac:dyDescent="0.2">
      <c r="A30" s="25"/>
      <c r="B30" s="17">
        <f t="shared" si="1"/>
        <v>0</v>
      </c>
      <c r="C30" s="11">
        <f t="shared" si="2"/>
        <v>-3.26</v>
      </c>
      <c r="D30" s="11">
        <f t="shared" si="3"/>
        <v>-103.5</v>
      </c>
      <c r="E30" s="11">
        <f t="shared" si="4"/>
        <v>-3.26</v>
      </c>
      <c r="F30" s="11">
        <f t="shared" si="5"/>
        <v>0</v>
      </c>
      <c r="G30" s="11" t="str">
        <f t="shared" si="6"/>
        <v>L-</v>
      </c>
      <c r="H30" s="11">
        <f t="shared" si="7"/>
        <v>3</v>
      </c>
      <c r="I30" s="11">
        <f t="shared" si="8"/>
        <v>130.68</v>
      </c>
      <c r="J30" s="15" t="str">
        <f t="shared" si="9"/>
        <v>P2O5 may be applied, plant response likely</v>
      </c>
      <c r="L30" s="26"/>
      <c r="M30" s="18">
        <f t="shared" si="10"/>
        <v>0</v>
      </c>
      <c r="N30" s="12">
        <f t="shared" si="11"/>
        <v>0</v>
      </c>
      <c r="O30" s="12" t="str">
        <f t="shared" si="12"/>
        <v>L-</v>
      </c>
      <c r="P30" s="12">
        <f t="shared" si="13"/>
        <v>3</v>
      </c>
      <c r="Q30" s="12">
        <f t="shared" si="14"/>
        <v>130.68</v>
      </c>
      <c r="R30" s="20" t="str">
        <f t="shared" si="0"/>
        <v>K2O may be applied, plant response likely</v>
      </c>
    </row>
    <row r="31" spans="1:18" ht="54" customHeight="1" x14ac:dyDescent="0.2">
      <c r="A31" s="24"/>
      <c r="B31" s="16">
        <f t="shared" si="1"/>
        <v>0</v>
      </c>
      <c r="C31" s="4">
        <f t="shared" si="2"/>
        <v>-3.26</v>
      </c>
      <c r="D31" s="4">
        <f t="shared" si="3"/>
        <v>-103.5</v>
      </c>
      <c r="E31" s="4">
        <f t="shared" si="4"/>
        <v>-3.26</v>
      </c>
      <c r="F31" s="4">
        <f t="shared" si="5"/>
        <v>0</v>
      </c>
      <c r="G31" s="4" t="str">
        <f t="shared" si="6"/>
        <v>L-</v>
      </c>
      <c r="H31" s="4">
        <f t="shared" si="7"/>
        <v>3</v>
      </c>
      <c r="I31" s="4">
        <f t="shared" si="8"/>
        <v>130.68</v>
      </c>
      <c r="J31" s="14" t="str">
        <f t="shared" si="9"/>
        <v>P2O5 may be applied, plant response likely</v>
      </c>
      <c r="L31" s="24"/>
      <c r="M31" s="16">
        <f t="shared" si="10"/>
        <v>0</v>
      </c>
      <c r="N31" s="4">
        <f t="shared" si="11"/>
        <v>0</v>
      </c>
      <c r="O31" s="4" t="str">
        <f t="shared" si="12"/>
        <v>L-</v>
      </c>
      <c r="P31" s="4">
        <f t="shared" si="13"/>
        <v>3</v>
      </c>
      <c r="Q31" s="4">
        <f t="shared" si="14"/>
        <v>130.68</v>
      </c>
      <c r="R31" s="19" t="str">
        <f t="shared" si="0"/>
        <v>K2O may be applied, plant response likely</v>
      </c>
    </row>
    <row r="32" spans="1:18" ht="54" customHeight="1" x14ac:dyDescent="0.2">
      <c r="A32" s="25"/>
      <c r="B32" s="17">
        <f t="shared" si="1"/>
        <v>0</v>
      </c>
      <c r="C32" s="11">
        <f t="shared" si="2"/>
        <v>-3.26</v>
      </c>
      <c r="D32" s="11">
        <f t="shared" si="3"/>
        <v>-103.5</v>
      </c>
      <c r="E32" s="11">
        <f t="shared" si="4"/>
        <v>-3.26</v>
      </c>
      <c r="F32" s="11">
        <f t="shared" si="5"/>
        <v>0</v>
      </c>
      <c r="G32" s="11" t="str">
        <f t="shared" si="6"/>
        <v>L-</v>
      </c>
      <c r="H32" s="11">
        <f t="shared" si="7"/>
        <v>3</v>
      </c>
      <c r="I32" s="11">
        <f t="shared" si="8"/>
        <v>130.68</v>
      </c>
      <c r="J32" s="15" t="str">
        <f t="shared" si="9"/>
        <v>P2O5 may be applied, plant response likely</v>
      </c>
      <c r="L32" s="26"/>
      <c r="M32" s="18">
        <f t="shared" si="10"/>
        <v>0</v>
      </c>
      <c r="N32" s="12">
        <f t="shared" si="11"/>
        <v>0</v>
      </c>
      <c r="O32" s="12" t="str">
        <f t="shared" si="12"/>
        <v>L-</v>
      </c>
      <c r="P32" s="12">
        <f t="shared" si="13"/>
        <v>3</v>
      </c>
      <c r="Q32" s="12">
        <f t="shared" si="14"/>
        <v>130.68</v>
      </c>
      <c r="R32" s="20" t="str">
        <f t="shared" si="0"/>
        <v>K2O may be applied, plant response likely</v>
      </c>
    </row>
    <row r="33" spans="1:18" ht="54" customHeight="1" x14ac:dyDescent="0.2">
      <c r="A33" s="24"/>
      <c r="B33" s="16">
        <f t="shared" si="1"/>
        <v>0</v>
      </c>
      <c r="C33" s="4">
        <f t="shared" si="2"/>
        <v>-3.26</v>
      </c>
      <c r="D33" s="4">
        <f t="shared" si="3"/>
        <v>-103.5</v>
      </c>
      <c r="E33" s="4">
        <f t="shared" si="4"/>
        <v>-3.26</v>
      </c>
      <c r="F33" s="4">
        <f t="shared" si="5"/>
        <v>0</v>
      </c>
      <c r="G33" s="4" t="str">
        <f t="shared" si="6"/>
        <v>L-</v>
      </c>
      <c r="H33" s="4">
        <f t="shared" si="7"/>
        <v>3</v>
      </c>
      <c r="I33" s="4">
        <f t="shared" si="8"/>
        <v>130.68</v>
      </c>
      <c r="J33" s="14" t="str">
        <f t="shared" si="9"/>
        <v>P2O5 may be applied, plant response likely</v>
      </c>
      <c r="L33" s="24"/>
      <c r="M33" s="16">
        <f t="shared" si="10"/>
        <v>0</v>
      </c>
      <c r="N33" s="4">
        <f t="shared" si="11"/>
        <v>0</v>
      </c>
      <c r="O33" s="4" t="str">
        <f t="shared" si="12"/>
        <v>L-</v>
      </c>
      <c r="P33" s="4">
        <f t="shared" si="13"/>
        <v>3</v>
      </c>
      <c r="Q33" s="4">
        <f t="shared" si="14"/>
        <v>130.68</v>
      </c>
      <c r="R33" s="19" t="str">
        <f t="shared" si="0"/>
        <v>K2O may be applied, plant response likely</v>
      </c>
    </row>
    <row r="34" spans="1:18" ht="54" customHeight="1" x14ac:dyDescent="0.2">
      <c r="A34" s="25"/>
      <c r="B34" s="17">
        <f t="shared" si="1"/>
        <v>0</v>
      </c>
      <c r="C34" s="11">
        <f t="shared" si="2"/>
        <v>-3.26</v>
      </c>
      <c r="D34" s="11">
        <f t="shared" si="3"/>
        <v>-103.5</v>
      </c>
      <c r="E34" s="11">
        <f t="shared" si="4"/>
        <v>-3.26</v>
      </c>
      <c r="F34" s="11">
        <f t="shared" si="5"/>
        <v>0</v>
      </c>
      <c r="G34" s="11" t="str">
        <f t="shared" si="6"/>
        <v>L-</v>
      </c>
      <c r="H34" s="11">
        <f t="shared" si="7"/>
        <v>3</v>
      </c>
      <c r="I34" s="11">
        <f t="shared" si="8"/>
        <v>130.68</v>
      </c>
      <c r="J34" s="15" t="str">
        <f t="shared" si="9"/>
        <v>P2O5 may be applied, plant response likely</v>
      </c>
      <c r="L34" s="26"/>
      <c r="M34" s="18">
        <f t="shared" si="10"/>
        <v>0</v>
      </c>
      <c r="N34" s="12">
        <f t="shared" si="11"/>
        <v>0</v>
      </c>
      <c r="O34" s="12" t="str">
        <f t="shared" si="12"/>
        <v>L-</v>
      </c>
      <c r="P34" s="12">
        <f t="shared" si="13"/>
        <v>3</v>
      </c>
      <c r="Q34" s="12">
        <f t="shared" si="14"/>
        <v>130.68</v>
      </c>
      <c r="R34" s="20" t="str">
        <f t="shared" si="0"/>
        <v>K2O may be applied, plant response likely</v>
      </c>
    </row>
    <row r="35" spans="1:18" ht="54" customHeight="1" x14ac:dyDescent="0.2">
      <c r="A35" s="24"/>
      <c r="B35" s="16">
        <f t="shared" si="1"/>
        <v>0</v>
      </c>
      <c r="C35" s="4">
        <f t="shared" si="2"/>
        <v>-3.26</v>
      </c>
      <c r="D35" s="4">
        <f t="shared" si="3"/>
        <v>-103.5</v>
      </c>
      <c r="E35" s="4">
        <f t="shared" si="4"/>
        <v>-3.26</v>
      </c>
      <c r="F35" s="4">
        <f t="shared" si="5"/>
        <v>0</v>
      </c>
      <c r="G35" s="4" t="str">
        <f t="shared" si="6"/>
        <v>L-</v>
      </c>
      <c r="H35" s="4">
        <f t="shared" si="7"/>
        <v>3</v>
      </c>
      <c r="I35" s="4">
        <f t="shared" si="8"/>
        <v>130.68</v>
      </c>
      <c r="J35" s="14" t="str">
        <f t="shared" si="9"/>
        <v>P2O5 may be applied, plant response likely</v>
      </c>
      <c r="L35" s="24"/>
      <c r="M35" s="16">
        <f t="shared" si="10"/>
        <v>0</v>
      </c>
      <c r="N35" s="4">
        <f t="shared" si="11"/>
        <v>0</v>
      </c>
      <c r="O35" s="4" t="str">
        <f t="shared" si="12"/>
        <v>L-</v>
      </c>
      <c r="P35" s="4">
        <f t="shared" si="13"/>
        <v>3</v>
      </c>
      <c r="Q35" s="4">
        <f t="shared" si="14"/>
        <v>130.68</v>
      </c>
      <c r="R35" s="19" t="str">
        <f t="shared" si="0"/>
        <v>K2O may be applied, plant response likely</v>
      </c>
    </row>
    <row r="36" spans="1:18" ht="54" customHeight="1" x14ac:dyDescent="0.2">
      <c r="A36" s="25"/>
      <c r="B36" s="17">
        <f t="shared" si="1"/>
        <v>0</v>
      </c>
      <c r="C36" s="11">
        <f t="shared" si="2"/>
        <v>-3.26</v>
      </c>
      <c r="D36" s="11">
        <f t="shared" si="3"/>
        <v>-103.5</v>
      </c>
      <c r="E36" s="11">
        <f t="shared" si="4"/>
        <v>-3.26</v>
      </c>
      <c r="F36" s="11">
        <f t="shared" si="5"/>
        <v>0</v>
      </c>
      <c r="G36" s="11" t="str">
        <f t="shared" si="6"/>
        <v>L-</v>
      </c>
      <c r="H36" s="11">
        <f t="shared" si="7"/>
        <v>3</v>
      </c>
      <c r="I36" s="11">
        <f t="shared" si="8"/>
        <v>130.68</v>
      </c>
      <c r="J36" s="15" t="str">
        <f t="shared" si="9"/>
        <v>P2O5 may be applied, plant response likely</v>
      </c>
      <c r="L36" s="26"/>
      <c r="M36" s="18">
        <f t="shared" si="10"/>
        <v>0</v>
      </c>
      <c r="N36" s="12">
        <f t="shared" si="11"/>
        <v>0</v>
      </c>
      <c r="O36" s="12" t="str">
        <f t="shared" si="12"/>
        <v>L-</v>
      </c>
      <c r="P36" s="12">
        <f t="shared" si="13"/>
        <v>3</v>
      </c>
      <c r="Q36" s="12">
        <f t="shared" si="14"/>
        <v>130.68</v>
      </c>
      <c r="R36" s="20" t="str">
        <f t="shared" si="0"/>
        <v>K2O may be applied, plant response likely</v>
      </c>
    </row>
    <row r="37" spans="1:18" ht="54" customHeight="1" x14ac:dyDescent="0.2">
      <c r="A37" s="24"/>
      <c r="B37" s="16">
        <f t="shared" si="1"/>
        <v>0</v>
      </c>
      <c r="C37" s="4">
        <f t="shared" si="2"/>
        <v>-3.26</v>
      </c>
      <c r="D37" s="4">
        <f t="shared" si="3"/>
        <v>-103.5</v>
      </c>
      <c r="E37" s="4">
        <f t="shared" si="4"/>
        <v>-3.26</v>
      </c>
      <c r="F37" s="4">
        <f t="shared" si="5"/>
        <v>0</v>
      </c>
      <c r="G37" s="4" t="str">
        <f t="shared" si="6"/>
        <v>L-</v>
      </c>
      <c r="H37" s="4">
        <f t="shared" si="7"/>
        <v>3</v>
      </c>
      <c r="I37" s="4">
        <f t="shared" si="8"/>
        <v>130.68</v>
      </c>
      <c r="J37" s="14" t="str">
        <f t="shared" si="9"/>
        <v>P2O5 may be applied, plant response likely</v>
      </c>
      <c r="L37" s="24"/>
      <c r="M37" s="16">
        <f t="shared" si="10"/>
        <v>0</v>
      </c>
      <c r="N37" s="4">
        <f t="shared" si="11"/>
        <v>0</v>
      </c>
      <c r="O37" s="4" t="str">
        <f t="shared" si="12"/>
        <v>L-</v>
      </c>
      <c r="P37" s="4">
        <f t="shared" si="13"/>
        <v>3</v>
      </c>
      <c r="Q37" s="4">
        <f t="shared" si="14"/>
        <v>130.68</v>
      </c>
      <c r="R37" s="19" t="str">
        <f t="shared" si="0"/>
        <v>K2O may be applied, plant response likely</v>
      </c>
    </row>
    <row r="38" spans="1:18" ht="54" customHeight="1" x14ac:dyDescent="0.2">
      <c r="A38" s="25"/>
      <c r="B38" s="17">
        <f t="shared" si="1"/>
        <v>0</v>
      </c>
      <c r="C38" s="11">
        <f t="shared" si="2"/>
        <v>-3.26</v>
      </c>
      <c r="D38" s="11">
        <f t="shared" si="3"/>
        <v>-103.5</v>
      </c>
      <c r="E38" s="11">
        <f t="shared" si="4"/>
        <v>-3.26</v>
      </c>
      <c r="F38" s="11">
        <f t="shared" si="5"/>
        <v>0</v>
      </c>
      <c r="G38" s="11" t="str">
        <f t="shared" si="6"/>
        <v>L-</v>
      </c>
      <c r="H38" s="11">
        <f t="shared" si="7"/>
        <v>3</v>
      </c>
      <c r="I38" s="11">
        <f t="shared" si="8"/>
        <v>130.68</v>
      </c>
      <c r="J38" s="15" t="str">
        <f t="shared" si="9"/>
        <v>P2O5 may be applied, plant response likely</v>
      </c>
      <c r="L38" s="26"/>
      <c r="M38" s="18">
        <f t="shared" si="10"/>
        <v>0</v>
      </c>
      <c r="N38" s="12">
        <f t="shared" si="11"/>
        <v>0</v>
      </c>
      <c r="O38" s="12" t="str">
        <f t="shared" si="12"/>
        <v>L-</v>
      </c>
      <c r="P38" s="12">
        <f t="shared" si="13"/>
        <v>3</v>
      </c>
      <c r="Q38" s="12">
        <f t="shared" si="14"/>
        <v>130.68</v>
      </c>
      <c r="R38" s="20" t="str">
        <f t="shared" si="0"/>
        <v>K2O may be applied, plant response likely</v>
      </c>
    </row>
    <row r="39" spans="1:18" ht="54" customHeight="1" x14ac:dyDescent="0.2">
      <c r="A39" s="24"/>
      <c r="B39" s="16">
        <f t="shared" si="1"/>
        <v>0</v>
      </c>
      <c r="C39" s="4">
        <f t="shared" si="2"/>
        <v>-3.26</v>
      </c>
      <c r="D39" s="4">
        <f t="shared" si="3"/>
        <v>-103.5</v>
      </c>
      <c r="E39" s="4">
        <f t="shared" si="4"/>
        <v>-3.26</v>
      </c>
      <c r="F39" s="4">
        <f t="shared" si="5"/>
        <v>0</v>
      </c>
      <c r="G39" s="4" t="str">
        <f t="shared" si="6"/>
        <v>L-</v>
      </c>
      <c r="H39" s="4">
        <f t="shared" si="7"/>
        <v>3</v>
      </c>
      <c r="I39" s="4">
        <f t="shared" si="8"/>
        <v>130.68</v>
      </c>
      <c r="J39" s="14" t="str">
        <f t="shared" si="9"/>
        <v>P2O5 may be applied, plant response likely</v>
      </c>
      <c r="L39" s="24"/>
      <c r="M39" s="16">
        <f t="shared" si="10"/>
        <v>0</v>
      </c>
      <c r="N39" s="4">
        <f t="shared" si="11"/>
        <v>0</v>
      </c>
      <c r="O39" s="4" t="str">
        <f t="shared" si="12"/>
        <v>L-</v>
      </c>
      <c r="P39" s="4">
        <f t="shared" si="13"/>
        <v>3</v>
      </c>
      <c r="Q39" s="4">
        <f t="shared" si="14"/>
        <v>130.68</v>
      </c>
      <c r="R39" s="19" t="str">
        <f t="shared" ref="R39:R56" si="15">VLOOKUP(N39,$A$122:$B$127,2)</f>
        <v>K2O may be applied, plant response likely</v>
      </c>
    </row>
    <row r="40" spans="1:18" ht="54" customHeight="1" x14ac:dyDescent="0.2">
      <c r="A40" s="25"/>
      <c r="B40" s="17">
        <f t="shared" si="1"/>
        <v>0</v>
      </c>
      <c r="C40" s="11">
        <f t="shared" si="2"/>
        <v>-3.26</v>
      </c>
      <c r="D40" s="11">
        <f t="shared" si="3"/>
        <v>-103.5</v>
      </c>
      <c r="E40" s="11">
        <f t="shared" si="4"/>
        <v>-3.26</v>
      </c>
      <c r="F40" s="11">
        <f t="shared" si="5"/>
        <v>0</v>
      </c>
      <c r="G40" s="11" t="str">
        <f t="shared" si="6"/>
        <v>L-</v>
      </c>
      <c r="H40" s="11">
        <f t="shared" si="7"/>
        <v>3</v>
      </c>
      <c r="I40" s="11">
        <f t="shared" si="8"/>
        <v>130.68</v>
      </c>
      <c r="J40" s="15" t="str">
        <f t="shared" si="9"/>
        <v>P2O5 may be applied, plant response likely</v>
      </c>
      <c r="L40" s="26"/>
      <c r="M40" s="18">
        <f t="shared" si="10"/>
        <v>0</v>
      </c>
      <c r="N40" s="12">
        <f t="shared" si="11"/>
        <v>0</v>
      </c>
      <c r="O40" s="12" t="str">
        <f t="shared" si="12"/>
        <v>L-</v>
      </c>
      <c r="P40" s="12">
        <f t="shared" si="13"/>
        <v>3</v>
      </c>
      <c r="Q40" s="12">
        <f t="shared" si="14"/>
        <v>130.68</v>
      </c>
      <c r="R40" s="20" t="str">
        <f t="shared" si="15"/>
        <v>K2O may be applied, plant response likely</v>
      </c>
    </row>
    <row r="41" spans="1:18" ht="54" customHeight="1" x14ac:dyDescent="0.2">
      <c r="A41" s="24"/>
      <c r="B41" s="16">
        <f t="shared" si="1"/>
        <v>0</v>
      </c>
      <c r="C41" s="4">
        <f t="shared" si="2"/>
        <v>-3.26</v>
      </c>
      <c r="D41" s="4">
        <f t="shared" si="3"/>
        <v>-103.5</v>
      </c>
      <c r="E41" s="4">
        <f t="shared" si="4"/>
        <v>-3.26</v>
      </c>
      <c r="F41" s="4">
        <f t="shared" si="5"/>
        <v>0</v>
      </c>
      <c r="G41" s="4" t="str">
        <f t="shared" si="6"/>
        <v>L-</v>
      </c>
      <c r="H41" s="4">
        <f t="shared" si="7"/>
        <v>3</v>
      </c>
      <c r="I41" s="4">
        <f t="shared" si="8"/>
        <v>130.68</v>
      </c>
      <c r="J41" s="14" t="str">
        <f t="shared" si="9"/>
        <v>P2O5 may be applied, plant response likely</v>
      </c>
      <c r="L41" s="24"/>
      <c r="M41" s="16">
        <f t="shared" si="10"/>
        <v>0</v>
      </c>
      <c r="N41" s="4">
        <f t="shared" si="11"/>
        <v>0</v>
      </c>
      <c r="O41" s="4" t="str">
        <f t="shared" si="12"/>
        <v>L-</v>
      </c>
      <c r="P41" s="4">
        <f t="shared" si="13"/>
        <v>3</v>
      </c>
      <c r="Q41" s="4">
        <f t="shared" si="14"/>
        <v>130.68</v>
      </c>
      <c r="R41" s="19" t="str">
        <f t="shared" si="15"/>
        <v>K2O may be applied, plant response likely</v>
      </c>
    </row>
    <row r="42" spans="1:18" ht="54" customHeight="1" x14ac:dyDescent="0.2">
      <c r="A42" s="25"/>
      <c r="B42" s="17">
        <f t="shared" si="1"/>
        <v>0</v>
      </c>
      <c r="C42" s="11">
        <f t="shared" si="2"/>
        <v>-3.26</v>
      </c>
      <c r="D42" s="11">
        <f t="shared" si="3"/>
        <v>-103.5</v>
      </c>
      <c r="E42" s="11">
        <f t="shared" si="4"/>
        <v>-3.26</v>
      </c>
      <c r="F42" s="11">
        <f t="shared" si="5"/>
        <v>0</v>
      </c>
      <c r="G42" s="11" t="str">
        <f t="shared" si="6"/>
        <v>L-</v>
      </c>
      <c r="H42" s="11">
        <f t="shared" si="7"/>
        <v>3</v>
      </c>
      <c r="I42" s="11">
        <f t="shared" si="8"/>
        <v>130.68</v>
      </c>
      <c r="J42" s="15" t="str">
        <f t="shared" si="9"/>
        <v>P2O5 may be applied, plant response likely</v>
      </c>
      <c r="L42" s="26"/>
      <c r="M42" s="18">
        <f t="shared" si="10"/>
        <v>0</v>
      </c>
      <c r="N42" s="12">
        <f t="shared" si="11"/>
        <v>0</v>
      </c>
      <c r="O42" s="12" t="str">
        <f t="shared" si="12"/>
        <v>L-</v>
      </c>
      <c r="P42" s="12">
        <f t="shared" si="13"/>
        <v>3</v>
      </c>
      <c r="Q42" s="12">
        <f t="shared" si="14"/>
        <v>130.68</v>
      </c>
      <c r="R42" s="20" t="str">
        <f t="shared" si="15"/>
        <v>K2O may be applied, plant response likely</v>
      </c>
    </row>
    <row r="43" spans="1:18" ht="54" customHeight="1" x14ac:dyDescent="0.2">
      <c r="A43" s="24"/>
      <c r="B43" s="16">
        <f t="shared" si="1"/>
        <v>0</v>
      </c>
      <c r="C43" s="4">
        <f t="shared" si="2"/>
        <v>-3.26</v>
      </c>
      <c r="D43" s="4">
        <f t="shared" si="3"/>
        <v>-103.5</v>
      </c>
      <c r="E43" s="4">
        <f t="shared" si="4"/>
        <v>-3.26</v>
      </c>
      <c r="F43" s="4">
        <f t="shared" si="5"/>
        <v>0</v>
      </c>
      <c r="G43" s="4" t="str">
        <f t="shared" si="6"/>
        <v>L-</v>
      </c>
      <c r="H43" s="4">
        <f t="shared" si="7"/>
        <v>3</v>
      </c>
      <c r="I43" s="4">
        <f t="shared" si="8"/>
        <v>130.68</v>
      </c>
      <c r="J43" s="14" t="str">
        <f t="shared" si="9"/>
        <v>P2O5 may be applied, plant response likely</v>
      </c>
      <c r="L43" s="24"/>
      <c r="M43" s="16">
        <f t="shared" si="10"/>
        <v>0</v>
      </c>
      <c r="N43" s="4">
        <f t="shared" si="11"/>
        <v>0</v>
      </c>
      <c r="O43" s="4" t="str">
        <f t="shared" si="12"/>
        <v>L-</v>
      </c>
      <c r="P43" s="4">
        <f t="shared" si="13"/>
        <v>3</v>
      </c>
      <c r="Q43" s="4">
        <f t="shared" si="14"/>
        <v>130.68</v>
      </c>
      <c r="R43" s="19" t="str">
        <f t="shared" si="15"/>
        <v>K2O may be applied, plant response likely</v>
      </c>
    </row>
    <row r="44" spans="1:18" ht="54" customHeight="1" x14ac:dyDescent="0.2">
      <c r="A44" s="25"/>
      <c r="B44" s="17">
        <f t="shared" si="1"/>
        <v>0</v>
      </c>
      <c r="C44" s="11">
        <f t="shared" si="2"/>
        <v>-3.26</v>
      </c>
      <c r="D44" s="11">
        <f t="shared" si="3"/>
        <v>-103.5</v>
      </c>
      <c r="E44" s="11">
        <f t="shared" si="4"/>
        <v>-3.26</v>
      </c>
      <c r="F44" s="11">
        <f t="shared" si="5"/>
        <v>0</v>
      </c>
      <c r="G44" s="11" t="str">
        <f t="shared" si="6"/>
        <v>L-</v>
      </c>
      <c r="H44" s="11">
        <f t="shared" si="7"/>
        <v>3</v>
      </c>
      <c r="I44" s="11">
        <f t="shared" si="8"/>
        <v>130.68</v>
      </c>
      <c r="J44" s="15" t="str">
        <f t="shared" si="9"/>
        <v>P2O5 may be applied, plant response likely</v>
      </c>
      <c r="L44" s="26"/>
      <c r="M44" s="18">
        <f t="shared" si="10"/>
        <v>0</v>
      </c>
      <c r="N44" s="12">
        <f t="shared" si="11"/>
        <v>0</v>
      </c>
      <c r="O44" s="12" t="str">
        <f t="shared" si="12"/>
        <v>L-</v>
      </c>
      <c r="P44" s="12">
        <f t="shared" si="13"/>
        <v>3</v>
      </c>
      <c r="Q44" s="12">
        <f t="shared" si="14"/>
        <v>130.68</v>
      </c>
      <c r="R44" s="20" t="str">
        <f t="shared" si="15"/>
        <v>K2O may be applied, plant response likely</v>
      </c>
    </row>
    <row r="45" spans="1:18" ht="54" customHeight="1" x14ac:dyDescent="0.2">
      <c r="A45" s="24"/>
      <c r="B45" s="16">
        <f t="shared" si="1"/>
        <v>0</v>
      </c>
      <c r="C45" s="4">
        <f t="shared" si="2"/>
        <v>-3.26</v>
      </c>
      <c r="D45" s="4">
        <f t="shared" si="3"/>
        <v>-103.5</v>
      </c>
      <c r="E45" s="4">
        <f t="shared" si="4"/>
        <v>-3.26</v>
      </c>
      <c r="F45" s="4">
        <f t="shared" si="5"/>
        <v>0</v>
      </c>
      <c r="G45" s="4" t="str">
        <f t="shared" si="6"/>
        <v>L-</v>
      </c>
      <c r="H45" s="4">
        <f t="shared" si="7"/>
        <v>3</v>
      </c>
      <c r="I45" s="4">
        <f t="shared" si="8"/>
        <v>130.68</v>
      </c>
      <c r="J45" s="14" t="str">
        <f t="shared" si="9"/>
        <v>P2O5 may be applied, plant response likely</v>
      </c>
      <c r="L45" s="24"/>
      <c r="M45" s="16">
        <f t="shared" si="10"/>
        <v>0</v>
      </c>
      <c r="N45" s="4">
        <f t="shared" si="11"/>
        <v>0</v>
      </c>
      <c r="O45" s="4" t="str">
        <f t="shared" si="12"/>
        <v>L-</v>
      </c>
      <c r="P45" s="4">
        <f t="shared" si="13"/>
        <v>3</v>
      </c>
      <c r="Q45" s="4">
        <f t="shared" si="14"/>
        <v>130.68</v>
      </c>
      <c r="R45" s="19" t="str">
        <f t="shared" si="15"/>
        <v>K2O may be applied, plant response likely</v>
      </c>
    </row>
    <row r="46" spans="1:18" ht="54" customHeight="1" x14ac:dyDescent="0.2">
      <c r="A46" s="25"/>
      <c r="B46" s="17">
        <f t="shared" si="1"/>
        <v>0</v>
      </c>
      <c r="C46" s="11">
        <f t="shared" si="2"/>
        <v>-3.26</v>
      </c>
      <c r="D46" s="11">
        <f t="shared" si="3"/>
        <v>-103.5</v>
      </c>
      <c r="E46" s="11">
        <f t="shared" si="4"/>
        <v>-3.26</v>
      </c>
      <c r="F46" s="11">
        <f t="shared" si="5"/>
        <v>0</v>
      </c>
      <c r="G46" s="11" t="str">
        <f t="shared" si="6"/>
        <v>L-</v>
      </c>
      <c r="H46" s="11">
        <f t="shared" si="7"/>
        <v>3</v>
      </c>
      <c r="I46" s="11">
        <f t="shared" si="8"/>
        <v>130.68</v>
      </c>
      <c r="J46" s="15" t="str">
        <f t="shared" si="9"/>
        <v>P2O5 may be applied, plant response likely</v>
      </c>
      <c r="L46" s="26"/>
      <c r="M46" s="18">
        <f t="shared" si="10"/>
        <v>0</v>
      </c>
      <c r="N46" s="12">
        <f t="shared" si="11"/>
        <v>0</v>
      </c>
      <c r="O46" s="12" t="str">
        <f t="shared" si="12"/>
        <v>L-</v>
      </c>
      <c r="P46" s="12">
        <f t="shared" si="13"/>
        <v>3</v>
      </c>
      <c r="Q46" s="12">
        <f t="shared" si="14"/>
        <v>130.68</v>
      </c>
      <c r="R46" s="20" t="str">
        <f t="shared" si="15"/>
        <v>K2O may be applied, plant response likely</v>
      </c>
    </row>
    <row r="47" spans="1:18" ht="54" customHeight="1" x14ac:dyDescent="0.2">
      <c r="A47" s="24"/>
      <c r="B47" s="16">
        <f t="shared" si="1"/>
        <v>0</v>
      </c>
      <c r="C47" s="4">
        <f t="shared" si="2"/>
        <v>-3.26</v>
      </c>
      <c r="D47" s="4">
        <f t="shared" si="3"/>
        <v>-103.5</v>
      </c>
      <c r="E47" s="4">
        <f t="shared" si="4"/>
        <v>-3.26</v>
      </c>
      <c r="F47" s="4">
        <f t="shared" si="5"/>
        <v>0</v>
      </c>
      <c r="G47" s="4" t="str">
        <f t="shared" si="6"/>
        <v>L-</v>
      </c>
      <c r="H47" s="4">
        <f t="shared" si="7"/>
        <v>3</v>
      </c>
      <c r="I47" s="4">
        <f t="shared" si="8"/>
        <v>130.68</v>
      </c>
      <c r="J47" s="14" t="str">
        <f t="shared" si="9"/>
        <v>P2O5 may be applied, plant response likely</v>
      </c>
      <c r="L47" s="24"/>
      <c r="M47" s="16">
        <f t="shared" si="10"/>
        <v>0</v>
      </c>
      <c r="N47" s="4">
        <f t="shared" si="11"/>
        <v>0</v>
      </c>
      <c r="O47" s="4" t="str">
        <f t="shared" si="12"/>
        <v>L-</v>
      </c>
      <c r="P47" s="4">
        <f t="shared" si="13"/>
        <v>3</v>
      </c>
      <c r="Q47" s="4">
        <f t="shared" si="14"/>
        <v>130.68</v>
      </c>
      <c r="R47" s="19" t="str">
        <f t="shared" si="15"/>
        <v>K2O may be applied, plant response likely</v>
      </c>
    </row>
    <row r="48" spans="1:18" ht="54" customHeight="1" x14ac:dyDescent="0.2">
      <c r="A48" s="25"/>
      <c r="B48" s="17">
        <f t="shared" si="1"/>
        <v>0</v>
      </c>
      <c r="C48" s="11">
        <f t="shared" si="2"/>
        <v>-3.26</v>
      </c>
      <c r="D48" s="11">
        <f t="shared" si="3"/>
        <v>-103.5</v>
      </c>
      <c r="E48" s="11">
        <f t="shared" si="4"/>
        <v>-3.26</v>
      </c>
      <c r="F48" s="11">
        <f t="shared" si="5"/>
        <v>0</v>
      </c>
      <c r="G48" s="11" t="str">
        <f t="shared" si="6"/>
        <v>L-</v>
      </c>
      <c r="H48" s="11">
        <f t="shared" si="7"/>
        <v>3</v>
      </c>
      <c r="I48" s="11">
        <f t="shared" si="8"/>
        <v>130.68</v>
      </c>
      <c r="J48" s="15" t="str">
        <f t="shared" si="9"/>
        <v>P2O5 may be applied, plant response likely</v>
      </c>
      <c r="L48" s="26"/>
      <c r="M48" s="18">
        <f t="shared" si="10"/>
        <v>0</v>
      </c>
      <c r="N48" s="12">
        <f t="shared" si="11"/>
        <v>0</v>
      </c>
      <c r="O48" s="12" t="str">
        <f t="shared" si="12"/>
        <v>L-</v>
      </c>
      <c r="P48" s="12">
        <f t="shared" si="13"/>
        <v>3</v>
      </c>
      <c r="Q48" s="12">
        <f t="shared" si="14"/>
        <v>130.68</v>
      </c>
      <c r="R48" s="20" t="str">
        <f t="shared" si="15"/>
        <v>K2O may be applied, plant response likely</v>
      </c>
    </row>
    <row r="49" spans="1:18" ht="54" customHeight="1" x14ac:dyDescent="0.2">
      <c r="A49" s="24"/>
      <c r="B49" s="16">
        <f t="shared" si="1"/>
        <v>0</v>
      </c>
      <c r="C49" s="4">
        <f t="shared" si="2"/>
        <v>-3.26</v>
      </c>
      <c r="D49" s="4">
        <f t="shared" si="3"/>
        <v>-103.5</v>
      </c>
      <c r="E49" s="4">
        <f t="shared" si="4"/>
        <v>-3.26</v>
      </c>
      <c r="F49" s="4">
        <f t="shared" si="5"/>
        <v>0</v>
      </c>
      <c r="G49" s="4" t="str">
        <f t="shared" si="6"/>
        <v>L-</v>
      </c>
      <c r="H49" s="4">
        <f t="shared" si="7"/>
        <v>3</v>
      </c>
      <c r="I49" s="4">
        <f t="shared" si="8"/>
        <v>130.68</v>
      </c>
      <c r="J49" s="14" t="str">
        <f t="shared" si="9"/>
        <v>P2O5 may be applied, plant response likely</v>
      </c>
      <c r="L49" s="24"/>
      <c r="M49" s="16">
        <f t="shared" si="10"/>
        <v>0</v>
      </c>
      <c r="N49" s="4">
        <f t="shared" si="11"/>
        <v>0</v>
      </c>
      <c r="O49" s="4" t="str">
        <f t="shared" si="12"/>
        <v>L-</v>
      </c>
      <c r="P49" s="4">
        <f t="shared" si="13"/>
        <v>3</v>
      </c>
      <c r="Q49" s="4">
        <f t="shared" si="14"/>
        <v>130.68</v>
      </c>
      <c r="R49" s="19" t="str">
        <f t="shared" si="15"/>
        <v>K2O may be applied, plant response likely</v>
      </c>
    </row>
    <row r="50" spans="1:18" ht="54" customHeight="1" x14ac:dyDescent="0.2">
      <c r="A50" s="25"/>
      <c r="B50" s="17">
        <f t="shared" si="1"/>
        <v>0</v>
      </c>
      <c r="C50" s="11">
        <f t="shared" si="2"/>
        <v>-3.26</v>
      </c>
      <c r="D50" s="11">
        <f t="shared" si="3"/>
        <v>-103.5</v>
      </c>
      <c r="E50" s="11">
        <f t="shared" si="4"/>
        <v>-3.26</v>
      </c>
      <c r="F50" s="11">
        <f t="shared" si="5"/>
        <v>0</v>
      </c>
      <c r="G50" s="11" t="str">
        <f t="shared" si="6"/>
        <v>L-</v>
      </c>
      <c r="H50" s="11">
        <f t="shared" si="7"/>
        <v>3</v>
      </c>
      <c r="I50" s="11">
        <f t="shared" si="8"/>
        <v>130.68</v>
      </c>
      <c r="J50" s="15" t="str">
        <f t="shared" si="9"/>
        <v>P2O5 may be applied, plant response likely</v>
      </c>
      <c r="L50" s="26"/>
      <c r="M50" s="18">
        <f t="shared" si="10"/>
        <v>0</v>
      </c>
      <c r="N50" s="12">
        <f t="shared" si="11"/>
        <v>0</v>
      </c>
      <c r="O50" s="12" t="str">
        <f t="shared" si="12"/>
        <v>L-</v>
      </c>
      <c r="P50" s="12">
        <f t="shared" si="13"/>
        <v>3</v>
      </c>
      <c r="Q50" s="12">
        <f t="shared" si="14"/>
        <v>130.68</v>
      </c>
      <c r="R50" s="20" t="str">
        <f t="shared" si="15"/>
        <v>K2O may be applied, plant response likely</v>
      </c>
    </row>
    <row r="51" spans="1:18" ht="54" customHeight="1" x14ac:dyDescent="0.2">
      <c r="A51" s="24"/>
      <c r="B51" s="16">
        <f t="shared" si="1"/>
        <v>0</v>
      </c>
      <c r="C51" s="4">
        <f t="shared" si="2"/>
        <v>-3.26</v>
      </c>
      <c r="D51" s="4">
        <f t="shared" si="3"/>
        <v>-103.5</v>
      </c>
      <c r="E51" s="4">
        <f t="shared" si="4"/>
        <v>-3.26</v>
      </c>
      <c r="F51" s="4">
        <f t="shared" si="5"/>
        <v>0</v>
      </c>
      <c r="G51" s="4" t="str">
        <f t="shared" si="6"/>
        <v>L-</v>
      </c>
      <c r="H51" s="4">
        <f t="shared" si="7"/>
        <v>3</v>
      </c>
      <c r="I51" s="4">
        <f t="shared" si="8"/>
        <v>130.68</v>
      </c>
      <c r="J51" s="14" t="str">
        <f t="shared" si="9"/>
        <v>P2O5 may be applied, plant response likely</v>
      </c>
      <c r="L51" s="24"/>
      <c r="M51" s="16">
        <f t="shared" si="10"/>
        <v>0</v>
      </c>
      <c r="N51" s="4">
        <f t="shared" si="11"/>
        <v>0</v>
      </c>
      <c r="O51" s="4" t="str">
        <f t="shared" si="12"/>
        <v>L-</v>
      </c>
      <c r="P51" s="4">
        <f t="shared" si="13"/>
        <v>3</v>
      </c>
      <c r="Q51" s="4">
        <f t="shared" si="14"/>
        <v>130.68</v>
      </c>
      <c r="R51" s="19" t="str">
        <f t="shared" si="15"/>
        <v>K2O may be applied, plant response likely</v>
      </c>
    </row>
    <row r="52" spans="1:18" ht="54" customHeight="1" x14ac:dyDescent="0.2">
      <c r="A52" s="25"/>
      <c r="B52" s="17">
        <f t="shared" si="1"/>
        <v>0</v>
      </c>
      <c r="C52" s="11">
        <f t="shared" si="2"/>
        <v>-3.26</v>
      </c>
      <c r="D52" s="11">
        <f t="shared" si="3"/>
        <v>-103.5</v>
      </c>
      <c r="E52" s="11">
        <f t="shared" si="4"/>
        <v>-3.26</v>
      </c>
      <c r="F52" s="11">
        <f t="shared" si="5"/>
        <v>0</v>
      </c>
      <c r="G52" s="11" t="str">
        <f t="shared" si="6"/>
        <v>L-</v>
      </c>
      <c r="H52" s="11">
        <f t="shared" si="7"/>
        <v>3</v>
      </c>
      <c r="I52" s="11">
        <f t="shared" si="8"/>
        <v>130.68</v>
      </c>
      <c r="J52" s="15" t="str">
        <f t="shared" si="9"/>
        <v>P2O5 may be applied, plant response likely</v>
      </c>
      <c r="L52" s="26"/>
      <c r="M52" s="18">
        <f t="shared" si="10"/>
        <v>0</v>
      </c>
      <c r="N52" s="12">
        <f t="shared" si="11"/>
        <v>0</v>
      </c>
      <c r="O52" s="12" t="str">
        <f t="shared" si="12"/>
        <v>L-</v>
      </c>
      <c r="P52" s="12">
        <f t="shared" si="13"/>
        <v>3</v>
      </c>
      <c r="Q52" s="12">
        <f t="shared" si="14"/>
        <v>130.68</v>
      </c>
      <c r="R52" s="20" t="str">
        <f t="shared" si="15"/>
        <v>K2O may be applied, plant response likely</v>
      </c>
    </row>
    <row r="53" spans="1:18" ht="54" customHeight="1" x14ac:dyDescent="0.2">
      <c r="A53" s="24"/>
      <c r="B53" s="16">
        <f t="shared" si="1"/>
        <v>0</v>
      </c>
      <c r="C53" s="4">
        <f t="shared" si="2"/>
        <v>-3.26</v>
      </c>
      <c r="D53" s="4">
        <f t="shared" si="3"/>
        <v>-103.5</v>
      </c>
      <c r="E53" s="4">
        <f t="shared" si="4"/>
        <v>-3.26</v>
      </c>
      <c r="F53" s="4">
        <f t="shared" si="5"/>
        <v>0</v>
      </c>
      <c r="G53" s="4" t="str">
        <f t="shared" si="6"/>
        <v>L-</v>
      </c>
      <c r="H53" s="4">
        <f t="shared" si="7"/>
        <v>3</v>
      </c>
      <c r="I53" s="4">
        <f t="shared" si="8"/>
        <v>130.68</v>
      </c>
      <c r="J53" s="14" t="str">
        <f t="shared" si="9"/>
        <v>P2O5 may be applied, plant response likely</v>
      </c>
      <c r="L53" s="24"/>
      <c r="M53" s="16">
        <f t="shared" si="10"/>
        <v>0</v>
      </c>
      <c r="N53" s="4">
        <f t="shared" si="11"/>
        <v>0</v>
      </c>
      <c r="O53" s="4" t="str">
        <f t="shared" si="12"/>
        <v>L-</v>
      </c>
      <c r="P53" s="4">
        <f t="shared" si="13"/>
        <v>3</v>
      </c>
      <c r="Q53" s="4">
        <f t="shared" si="14"/>
        <v>130.68</v>
      </c>
      <c r="R53" s="19" t="str">
        <f t="shared" si="15"/>
        <v>K2O may be applied, plant response likely</v>
      </c>
    </row>
    <row r="54" spans="1:18" ht="54" customHeight="1" x14ac:dyDescent="0.2">
      <c r="A54" s="25"/>
      <c r="B54" s="17">
        <f t="shared" si="1"/>
        <v>0</v>
      </c>
      <c r="C54" s="11">
        <f t="shared" si="2"/>
        <v>-3.26</v>
      </c>
      <c r="D54" s="11">
        <f t="shared" si="3"/>
        <v>-103.5</v>
      </c>
      <c r="E54" s="11">
        <f t="shared" si="4"/>
        <v>-3.26</v>
      </c>
      <c r="F54" s="11">
        <f t="shared" si="5"/>
        <v>0</v>
      </c>
      <c r="G54" s="11" t="str">
        <f t="shared" si="6"/>
        <v>L-</v>
      </c>
      <c r="H54" s="11">
        <f t="shared" si="7"/>
        <v>3</v>
      </c>
      <c r="I54" s="11">
        <f t="shared" si="8"/>
        <v>130.68</v>
      </c>
      <c r="J54" s="15" t="str">
        <f t="shared" si="9"/>
        <v>P2O5 may be applied, plant response likely</v>
      </c>
      <c r="L54" s="26"/>
      <c r="M54" s="18">
        <f t="shared" si="10"/>
        <v>0</v>
      </c>
      <c r="N54" s="12">
        <f t="shared" si="11"/>
        <v>0</v>
      </c>
      <c r="O54" s="12" t="str">
        <f t="shared" si="12"/>
        <v>L-</v>
      </c>
      <c r="P54" s="12">
        <f t="shared" si="13"/>
        <v>3</v>
      </c>
      <c r="Q54" s="12">
        <f t="shared" si="14"/>
        <v>130.68</v>
      </c>
      <c r="R54" s="20" t="str">
        <f t="shared" si="15"/>
        <v>K2O may be applied, plant response likely</v>
      </c>
    </row>
    <row r="55" spans="1:18" ht="54" customHeight="1" x14ac:dyDescent="0.2">
      <c r="A55" s="24"/>
      <c r="B55" s="16">
        <f t="shared" si="1"/>
        <v>0</v>
      </c>
      <c r="C55" s="4">
        <f t="shared" si="2"/>
        <v>-3.26</v>
      </c>
      <c r="D55" s="4">
        <f t="shared" si="3"/>
        <v>-103.5</v>
      </c>
      <c r="E55" s="4">
        <f t="shared" si="4"/>
        <v>-3.26</v>
      </c>
      <c r="F55" s="4">
        <f t="shared" si="5"/>
        <v>0</v>
      </c>
      <c r="G55" s="4" t="str">
        <f t="shared" si="6"/>
        <v>L-</v>
      </c>
      <c r="H55" s="4">
        <f t="shared" si="7"/>
        <v>3</v>
      </c>
      <c r="I55" s="4">
        <f t="shared" si="8"/>
        <v>130.68</v>
      </c>
      <c r="J55" s="14" t="str">
        <f t="shared" si="9"/>
        <v>P2O5 may be applied, plant response likely</v>
      </c>
      <c r="L55" s="24"/>
      <c r="M55" s="16">
        <f t="shared" si="10"/>
        <v>0</v>
      </c>
      <c r="N55" s="4">
        <f t="shared" si="11"/>
        <v>0</v>
      </c>
      <c r="O55" s="4" t="str">
        <f t="shared" si="12"/>
        <v>L-</v>
      </c>
      <c r="P55" s="4">
        <f t="shared" si="13"/>
        <v>3</v>
      </c>
      <c r="Q55" s="4">
        <f t="shared" si="14"/>
        <v>130.68</v>
      </c>
      <c r="R55" s="19" t="str">
        <f t="shared" si="15"/>
        <v>K2O may be applied, plant response likely</v>
      </c>
    </row>
    <row r="56" spans="1:18" ht="54" customHeight="1" x14ac:dyDescent="0.2">
      <c r="A56" s="25"/>
      <c r="B56" s="17">
        <f t="shared" si="1"/>
        <v>0</v>
      </c>
      <c r="C56" s="11">
        <f t="shared" si="2"/>
        <v>-3.26</v>
      </c>
      <c r="D56" s="11">
        <f t="shared" si="3"/>
        <v>-103.5</v>
      </c>
      <c r="E56" s="11">
        <f t="shared" si="4"/>
        <v>-3.26</v>
      </c>
      <c r="F56" s="11">
        <f t="shared" si="5"/>
        <v>0</v>
      </c>
      <c r="G56" s="11" t="str">
        <f t="shared" si="6"/>
        <v>L-</v>
      </c>
      <c r="H56" s="11">
        <f t="shared" si="7"/>
        <v>3</v>
      </c>
      <c r="I56" s="11">
        <f t="shared" si="8"/>
        <v>130.68</v>
      </c>
      <c r="J56" s="15" t="str">
        <f t="shared" si="9"/>
        <v>P2O5 may be applied, plant response likely</v>
      </c>
      <c r="L56" s="26"/>
      <c r="M56" s="18">
        <f t="shared" si="10"/>
        <v>0</v>
      </c>
      <c r="N56" s="12">
        <f t="shared" si="11"/>
        <v>0</v>
      </c>
      <c r="O56" s="12" t="str">
        <f t="shared" si="12"/>
        <v>L-</v>
      </c>
      <c r="P56" s="12">
        <f t="shared" si="13"/>
        <v>3</v>
      </c>
      <c r="Q56" s="12">
        <f t="shared" si="14"/>
        <v>130.68</v>
      </c>
      <c r="R56" s="20" t="str">
        <f t="shared" si="15"/>
        <v>K2O may be applied, plant response likely</v>
      </c>
    </row>
    <row r="59" spans="1:18" hidden="1" x14ac:dyDescent="0.2">
      <c r="A59" t="s">
        <v>6</v>
      </c>
      <c r="B59" t="s">
        <v>7</v>
      </c>
    </row>
    <row r="60" spans="1:18" hidden="1" x14ac:dyDescent="0.2">
      <c r="A60">
        <v>-500</v>
      </c>
      <c r="B60" s="3" t="s">
        <v>8</v>
      </c>
    </row>
    <row r="61" spans="1:18" hidden="1" x14ac:dyDescent="0.2">
      <c r="A61">
        <v>0</v>
      </c>
      <c r="B61" s="3" t="s">
        <v>8</v>
      </c>
    </row>
    <row r="62" spans="1:18" hidden="1" x14ac:dyDescent="0.2">
      <c r="A62">
        <v>2</v>
      </c>
      <c r="B62" s="3" t="s">
        <v>9</v>
      </c>
    </row>
    <row r="63" spans="1:18" hidden="1" x14ac:dyDescent="0.2">
      <c r="A63">
        <v>5</v>
      </c>
      <c r="B63" s="3" t="s">
        <v>10</v>
      </c>
    </row>
    <row r="64" spans="1:18" hidden="1" x14ac:dyDescent="0.2">
      <c r="A64">
        <v>6</v>
      </c>
      <c r="B64" s="3" t="s">
        <v>11</v>
      </c>
      <c r="C64" s="5"/>
    </row>
    <row r="65" spans="1:3" hidden="1" x14ac:dyDescent="0.2">
      <c r="A65">
        <v>11</v>
      </c>
      <c r="B65" s="3" t="s">
        <v>12</v>
      </c>
    </row>
    <row r="66" spans="1:3" hidden="1" x14ac:dyDescent="0.2">
      <c r="A66">
        <v>16</v>
      </c>
      <c r="B66" s="3" t="s">
        <v>13</v>
      </c>
    </row>
    <row r="67" spans="1:3" hidden="1" x14ac:dyDescent="0.2">
      <c r="A67">
        <v>18</v>
      </c>
      <c r="B67" s="3" t="s">
        <v>14</v>
      </c>
      <c r="C67" s="5"/>
    </row>
    <row r="68" spans="1:3" hidden="1" x14ac:dyDescent="0.2">
      <c r="A68">
        <v>28</v>
      </c>
      <c r="B68" s="3" t="s">
        <v>15</v>
      </c>
    </row>
    <row r="69" spans="1:3" hidden="1" x14ac:dyDescent="0.2">
      <c r="A69">
        <v>43</v>
      </c>
      <c r="B69" s="3" t="s">
        <v>16</v>
      </c>
    </row>
    <row r="70" spans="1:3" hidden="1" x14ac:dyDescent="0.2">
      <c r="A70">
        <v>56</v>
      </c>
      <c r="B70" s="3" t="s">
        <v>17</v>
      </c>
    </row>
    <row r="71" spans="1:3" hidden="1" x14ac:dyDescent="0.2">
      <c r="A71" t="s">
        <v>6</v>
      </c>
      <c r="B71" s="3" t="s">
        <v>18</v>
      </c>
    </row>
    <row r="72" spans="1:3" hidden="1" x14ac:dyDescent="0.2">
      <c r="A72">
        <v>-500</v>
      </c>
      <c r="B72" s="8">
        <v>3</v>
      </c>
    </row>
    <row r="73" spans="1:3" hidden="1" x14ac:dyDescent="0.2">
      <c r="A73">
        <v>0</v>
      </c>
      <c r="B73">
        <v>3</v>
      </c>
    </row>
    <row r="74" spans="1:3" hidden="1" x14ac:dyDescent="0.2">
      <c r="A74">
        <v>2</v>
      </c>
      <c r="B74">
        <v>2.5</v>
      </c>
    </row>
    <row r="75" spans="1:3" hidden="1" x14ac:dyDescent="0.2">
      <c r="A75">
        <v>5</v>
      </c>
      <c r="B75">
        <v>2</v>
      </c>
    </row>
    <row r="76" spans="1:3" hidden="1" x14ac:dyDescent="0.2">
      <c r="A76">
        <v>6</v>
      </c>
      <c r="B76">
        <v>2</v>
      </c>
    </row>
    <row r="77" spans="1:3" hidden="1" x14ac:dyDescent="0.2">
      <c r="A77">
        <v>11</v>
      </c>
      <c r="B77">
        <v>1.5</v>
      </c>
    </row>
    <row r="78" spans="1:3" hidden="1" x14ac:dyDescent="0.2">
      <c r="A78">
        <v>16</v>
      </c>
      <c r="B78">
        <v>1</v>
      </c>
    </row>
    <row r="79" spans="1:3" hidden="1" x14ac:dyDescent="0.2">
      <c r="A79">
        <v>18</v>
      </c>
      <c r="B79">
        <v>1</v>
      </c>
    </row>
    <row r="80" spans="1:3" hidden="1" x14ac:dyDescent="0.2">
      <c r="A80">
        <v>28</v>
      </c>
      <c r="B80">
        <v>0.75</v>
      </c>
    </row>
    <row r="81" spans="1:2" hidden="1" x14ac:dyDescent="0.2">
      <c r="A81">
        <v>43</v>
      </c>
      <c r="B81">
        <v>0.5</v>
      </c>
    </row>
    <row r="82" spans="1:2" hidden="1" x14ac:dyDescent="0.2">
      <c r="A82">
        <v>56</v>
      </c>
      <c r="B82">
        <v>0</v>
      </c>
    </row>
    <row r="83" spans="1:2" hidden="1" x14ac:dyDescent="0.2"/>
    <row r="84" spans="1:2" hidden="1" x14ac:dyDescent="0.2">
      <c r="A84" t="s">
        <v>6</v>
      </c>
      <c r="B84" t="s">
        <v>24</v>
      </c>
    </row>
    <row r="85" spans="1:2" ht="17" hidden="1" x14ac:dyDescent="0.25">
      <c r="A85">
        <v>-500</v>
      </c>
      <c r="B85" t="s">
        <v>27</v>
      </c>
    </row>
    <row r="86" spans="1:2" hidden="1" x14ac:dyDescent="0.2">
      <c r="A86">
        <v>5</v>
      </c>
      <c r="B86" t="s">
        <v>28</v>
      </c>
    </row>
    <row r="87" spans="1:2" hidden="1" x14ac:dyDescent="0.2">
      <c r="A87">
        <v>6</v>
      </c>
      <c r="B87" t="s">
        <v>29</v>
      </c>
    </row>
    <row r="88" spans="1:2" ht="17" hidden="1" x14ac:dyDescent="0.25">
      <c r="A88">
        <v>18</v>
      </c>
      <c r="B88" t="s">
        <v>30</v>
      </c>
    </row>
    <row r="89" spans="1:2" ht="17" hidden="1" x14ac:dyDescent="0.25">
      <c r="A89">
        <v>55</v>
      </c>
      <c r="B89" t="s">
        <v>30</v>
      </c>
    </row>
    <row r="90" spans="1:2" ht="17" hidden="1" x14ac:dyDescent="0.25">
      <c r="A90">
        <v>56</v>
      </c>
      <c r="B90" t="s">
        <v>26</v>
      </c>
    </row>
    <row r="91" spans="1:2" hidden="1" x14ac:dyDescent="0.2">
      <c r="A91">
        <v>376</v>
      </c>
      <c r="B91" t="s">
        <v>40</v>
      </c>
    </row>
    <row r="92" spans="1:2" hidden="1" x14ac:dyDescent="0.2">
      <c r="A92">
        <v>459</v>
      </c>
      <c r="B92" t="s">
        <v>41</v>
      </c>
    </row>
    <row r="93" spans="1:2" ht="17" hidden="1" x14ac:dyDescent="0.25">
      <c r="A93">
        <v>526</v>
      </c>
      <c r="B93" t="s">
        <v>39</v>
      </c>
    </row>
    <row r="94" spans="1:2" hidden="1" x14ac:dyDescent="0.2"/>
    <row r="95" spans="1:2" hidden="1" x14ac:dyDescent="0.2">
      <c r="A95" t="s">
        <v>31</v>
      </c>
      <c r="B95" t="s">
        <v>33</v>
      </c>
    </row>
    <row r="96" spans="1:2" hidden="1" x14ac:dyDescent="0.2">
      <c r="A96">
        <v>-500</v>
      </c>
      <c r="B96" t="s">
        <v>8</v>
      </c>
    </row>
    <row r="97" spans="1:2" hidden="1" x14ac:dyDescent="0.2">
      <c r="A97">
        <v>0</v>
      </c>
      <c r="B97" t="s">
        <v>8</v>
      </c>
    </row>
    <row r="98" spans="1:2" hidden="1" x14ac:dyDescent="0.2">
      <c r="A98">
        <v>8</v>
      </c>
      <c r="B98" t="s">
        <v>9</v>
      </c>
    </row>
    <row r="99" spans="1:2" hidden="1" x14ac:dyDescent="0.2">
      <c r="A99">
        <v>28</v>
      </c>
      <c r="B99" t="s">
        <v>10</v>
      </c>
    </row>
    <row r="100" spans="1:2" hidden="1" x14ac:dyDescent="0.2">
      <c r="A100">
        <v>38</v>
      </c>
      <c r="B100" t="s">
        <v>11</v>
      </c>
    </row>
    <row r="101" spans="1:2" hidden="1" x14ac:dyDescent="0.2">
      <c r="A101">
        <v>51</v>
      </c>
      <c r="B101" t="s">
        <v>12</v>
      </c>
    </row>
    <row r="102" spans="1:2" hidden="1" x14ac:dyDescent="0.2">
      <c r="A102">
        <v>76</v>
      </c>
      <c r="B102" t="s">
        <v>13</v>
      </c>
    </row>
    <row r="103" spans="1:2" hidden="1" x14ac:dyDescent="0.2">
      <c r="A103">
        <v>88</v>
      </c>
      <c r="B103" t="s">
        <v>14</v>
      </c>
    </row>
    <row r="104" spans="1:2" hidden="1" x14ac:dyDescent="0.2">
      <c r="A104">
        <v>106</v>
      </c>
      <c r="B104" t="s">
        <v>15</v>
      </c>
    </row>
    <row r="105" spans="1:2" hidden="1" x14ac:dyDescent="0.2">
      <c r="A105">
        <v>141</v>
      </c>
      <c r="B105" t="s">
        <v>16</v>
      </c>
    </row>
    <row r="106" spans="1:2" hidden="1" x14ac:dyDescent="0.2">
      <c r="A106">
        <v>156</v>
      </c>
      <c r="B106" t="s">
        <v>17</v>
      </c>
    </row>
    <row r="107" spans="1:2" hidden="1" x14ac:dyDescent="0.2"/>
    <row r="108" spans="1:2" hidden="1" x14ac:dyDescent="0.2">
      <c r="A108" t="s">
        <v>31</v>
      </c>
      <c r="B108" t="s">
        <v>18</v>
      </c>
    </row>
    <row r="109" spans="1:2" hidden="1" x14ac:dyDescent="0.2">
      <c r="A109">
        <v>-500</v>
      </c>
      <c r="B109">
        <v>3</v>
      </c>
    </row>
    <row r="110" spans="1:2" hidden="1" x14ac:dyDescent="0.2">
      <c r="A110">
        <v>0</v>
      </c>
      <c r="B110">
        <v>3</v>
      </c>
    </row>
    <row r="111" spans="1:2" hidden="1" x14ac:dyDescent="0.2">
      <c r="A111">
        <v>8</v>
      </c>
      <c r="B111">
        <v>2.5</v>
      </c>
    </row>
    <row r="112" spans="1:2" hidden="1" x14ac:dyDescent="0.2">
      <c r="A112">
        <v>28</v>
      </c>
      <c r="B112">
        <v>2</v>
      </c>
    </row>
    <row r="113" spans="1:2" hidden="1" x14ac:dyDescent="0.2">
      <c r="A113">
        <v>38</v>
      </c>
      <c r="B113">
        <v>2</v>
      </c>
    </row>
    <row r="114" spans="1:2" hidden="1" x14ac:dyDescent="0.2">
      <c r="A114">
        <v>51</v>
      </c>
      <c r="B114">
        <v>1.5</v>
      </c>
    </row>
    <row r="115" spans="1:2" hidden="1" x14ac:dyDescent="0.2">
      <c r="A115">
        <v>76</v>
      </c>
      <c r="B115">
        <v>1</v>
      </c>
    </row>
    <row r="116" spans="1:2" hidden="1" x14ac:dyDescent="0.2">
      <c r="A116">
        <v>88</v>
      </c>
      <c r="B116">
        <v>1</v>
      </c>
    </row>
    <row r="117" spans="1:2" hidden="1" x14ac:dyDescent="0.2">
      <c r="A117">
        <v>106</v>
      </c>
      <c r="B117">
        <v>0.75</v>
      </c>
    </row>
    <row r="118" spans="1:2" hidden="1" x14ac:dyDescent="0.2">
      <c r="A118">
        <v>141</v>
      </c>
      <c r="B118">
        <v>0.5</v>
      </c>
    </row>
    <row r="119" spans="1:2" hidden="1" x14ac:dyDescent="0.2">
      <c r="A119">
        <v>156</v>
      </c>
      <c r="B119">
        <v>0</v>
      </c>
    </row>
    <row r="120" spans="1:2" hidden="1" x14ac:dyDescent="0.2"/>
    <row r="121" spans="1:2" hidden="1" x14ac:dyDescent="0.2">
      <c r="A121" t="s">
        <v>31</v>
      </c>
      <c r="B121" t="s">
        <v>32</v>
      </c>
    </row>
    <row r="122" spans="1:2" hidden="1" x14ac:dyDescent="0.2">
      <c r="A122">
        <v>-500</v>
      </c>
      <c r="B122" t="s">
        <v>35</v>
      </c>
    </row>
    <row r="123" spans="1:2" hidden="1" x14ac:dyDescent="0.2">
      <c r="A123">
        <v>37</v>
      </c>
      <c r="B123" t="s">
        <v>35</v>
      </c>
    </row>
    <row r="124" spans="1:2" hidden="1" x14ac:dyDescent="0.2">
      <c r="A124">
        <v>38</v>
      </c>
      <c r="B124" t="s">
        <v>36</v>
      </c>
    </row>
    <row r="125" spans="1:2" hidden="1" x14ac:dyDescent="0.2">
      <c r="A125">
        <v>88</v>
      </c>
      <c r="B125" t="s">
        <v>37</v>
      </c>
    </row>
    <row r="126" spans="1:2" hidden="1" x14ac:dyDescent="0.2">
      <c r="A126">
        <v>155</v>
      </c>
      <c r="B126" t="s">
        <v>37</v>
      </c>
    </row>
    <row r="127" spans="1:2" hidden="1" x14ac:dyDescent="0.2">
      <c r="A127">
        <v>156</v>
      </c>
      <c r="B127" t="s">
        <v>38</v>
      </c>
    </row>
  </sheetData>
  <sheetProtection algorithmName="SHA-512" hashValue="83GoUMVeh0Bofdvns4Vx+pqF4kOjX9JXK/u39vzMUKDnURVAM+TBCJRylCVj8v3xq3+8UYoK5BhhenDpUHyDMg==" saltValue="1Cbj7zrG4KN89789q5+K6g==" spinCount="100000" sheet="1" objects="1" scenarios="1"/>
  <conditionalFormatting sqref="G7:G56">
    <cfRule type="cellIs" dxfId="1095" priority="109" operator="equal">
      <formula>"VH"</formula>
    </cfRule>
  </conditionalFormatting>
  <conditionalFormatting sqref="H7:H56">
    <cfRule type="cellIs" dxfId="1094" priority="108" operator="equal">
      <formula>0</formula>
    </cfRule>
  </conditionalFormatting>
  <conditionalFormatting sqref="I7:I56">
    <cfRule type="cellIs" dxfId="1093" priority="107" operator="equal">
      <formula>0</formula>
    </cfRule>
  </conditionalFormatting>
  <conditionalFormatting sqref="J7:J56">
    <cfRule type="cellIs" dxfId="1092" priority="103" operator="equal">
      <formula>$B$93</formula>
    </cfRule>
    <cfRule type="cellIs" dxfId="1091" priority="104" operator="equal">
      <formula>$B$92</formula>
    </cfRule>
    <cfRule type="cellIs" dxfId="1090" priority="105" operator="equal">
      <formula>$B$91</formula>
    </cfRule>
    <cfRule type="cellIs" dxfId="1089" priority="106" operator="equal">
      <formula>$B$90</formula>
    </cfRule>
  </conditionalFormatting>
  <conditionalFormatting sqref="F8:F56">
    <cfRule type="cellIs" dxfId="1088" priority="102" operator="equal">
      <formula>"VH"</formula>
    </cfRule>
  </conditionalFormatting>
  <conditionalFormatting sqref="F7:F56">
    <cfRule type="cellIs" dxfId="1087" priority="101" operator="greaterThan">
      <formula>55</formula>
    </cfRule>
  </conditionalFormatting>
  <conditionalFormatting sqref="F7:J7">
    <cfRule type="expression" dxfId="1086" priority="100">
      <formula>$A$7=$Q$1</formula>
    </cfRule>
  </conditionalFormatting>
  <conditionalFormatting sqref="F8:J8">
    <cfRule type="expression" dxfId="1085" priority="99">
      <formula>$A$8=$Q$1</formula>
    </cfRule>
  </conditionalFormatting>
  <conditionalFormatting sqref="F9:J9">
    <cfRule type="expression" dxfId="1084" priority="98">
      <formula>$A$9=$Q$1</formula>
    </cfRule>
  </conditionalFormatting>
  <conditionalFormatting sqref="F10:J10">
    <cfRule type="expression" dxfId="1083" priority="97">
      <formula>$A$10=$Q$1</formula>
    </cfRule>
  </conditionalFormatting>
  <conditionalFormatting sqref="F11:J11">
    <cfRule type="expression" dxfId="1082" priority="96">
      <formula>$A$11=$Q$1</formula>
    </cfRule>
  </conditionalFormatting>
  <conditionalFormatting sqref="F12:J12">
    <cfRule type="expression" dxfId="1081" priority="95">
      <formula>$A$12=$Q$1</formula>
    </cfRule>
  </conditionalFormatting>
  <conditionalFormatting sqref="F13:J13">
    <cfRule type="expression" dxfId="1080" priority="94">
      <formula>$A$13=$Q$1</formula>
    </cfRule>
  </conditionalFormatting>
  <conditionalFormatting sqref="F14:J14">
    <cfRule type="expression" dxfId="1079" priority="93">
      <formula>$A$14=$Q$1</formula>
    </cfRule>
  </conditionalFormatting>
  <conditionalFormatting sqref="F15:J15">
    <cfRule type="expression" dxfId="1078" priority="92">
      <formula>$A$15=$Q$1</formula>
    </cfRule>
  </conditionalFormatting>
  <conditionalFormatting sqref="F16:J16">
    <cfRule type="expression" dxfId="1077" priority="91">
      <formula>$A$16=$Q$1</formula>
    </cfRule>
  </conditionalFormatting>
  <conditionalFormatting sqref="F17:J17">
    <cfRule type="expression" dxfId="1076" priority="90">
      <formula>$A$17=$Q$1</formula>
    </cfRule>
  </conditionalFormatting>
  <conditionalFormatting sqref="F18:J18">
    <cfRule type="expression" dxfId="1075" priority="89">
      <formula>$A$18=$Q$1</formula>
    </cfRule>
  </conditionalFormatting>
  <conditionalFormatting sqref="F19:J19">
    <cfRule type="expression" dxfId="1074" priority="88">
      <formula>$A$19=$Q$1</formula>
    </cfRule>
  </conditionalFormatting>
  <conditionalFormatting sqref="F20:J20">
    <cfRule type="expression" dxfId="1073" priority="87">
      <formula>$A$20=$Q$1</formula>
    </cfRule>
  </conditionalFormatting>
  <conditionalFormatting sqref="F21:J21">
    <cfRule type="expression" dxfId="1072" priority="86">
      <formula>$A$21=$Q$1</formula>
    </cfRule>
  </conditionalFormatting>
  <conditionalFormatting sqref="F22:J22">
    <cfRule type="expression" dxfId="1071" priority="85">
      <formula>$A$22=$Q$1</formula>
    </cfRule>
  </conditionalFormatting>
  <conditionalFormatting sqref="F23:J23">
    <cfRule type="expression" dxfId="1070" priority="84">
      <formula>$A$23=$Q$1</formula>
    </cfRule>
  </conditionalFormatting>
  <conditionalFormatting sqref="F24:J24">
    <cfRule type="expression" dxfId="1069" priority="83">
      <formula>$A$24=$Q$1</formula>
    </cfRule>
  </conditionalFormatting>
  <conditionalFormatting sqref="F25:J25">
    <cfRule type="expression" dxfId="1068" priority="82">
      <formula>$A$25=$Q$1</formula>
    </cfRule>
  </conditionalFormatting>
  <conditionalFormatting sqref="F26:J26">
    <cfRule type="expression" dxfId="1067" priority="81">
      <formula>$A$26=$Q$1</formula>
    </cfRule>
  </conditionalFormatting>
  <conditionalFormatting sqref="F27:J27">
    <cfRule type="expression" dxfId="1066" priority="80">
      <formula>$A$27=$Q$1</formula>
    </cfRule>
  </conditionalFormatting>
  <conditionalFormatting sqref="F28:J28">
    <cfRule type="expression" dxfId="1065" priority="79">
      <formula>$A$28=$Q$1</formula>
    </cfRule>
  </conditionalFormatting>
  <conditionalFormatting sqref="F29:J29">
    <cfRule type="expression" dxfId="1064" priority="78">
      <formula>$A$29=$Q$1</formula>
    </cfRule>
  </conditionalFormatting>
  <conditionalFormatting sqref="F30:J30">
    <cfRule type="expression" dxfId="1063" priority="77">
      <formula>$A$30=$Q$1</formula>
    </cfRule>
  </conditionalFormatting>
  <conditionalFormatting sqref="F31:J31">
    <cfRule type="expression" dxfId="1062" priority="76">
      <formula>$A$31=$Q$1</formula>
    </cfRule>
  </conditionalFormatting>
  <conditionalFormatting sqref="F32:J32">
    <cfRule type="expression" dxfId="1061" priority="75">
      <formula>$A$32=$Q$1</formula>
    </cfRule>
  </conditionalFormatting>
  <conditionalFormatting sqref="F33:J33">
    <cfRule type="expression" dxfId="1060" priority="74">
      <formula>$A$33=$Q$1</formula>
    </cfRule>
  </conditionalFormatting>
  <conditionalFormatting sqref="F34:J34">
    <cfRule type="expression" dxfId="1059" priority="73">
      <formula>$A$34=$Q$1</formula>
    </cfRule>
  </conditionalFormatting>
  <conditionalFormatting sqref="F35:J35">
    <cfRule type="expression" dxfId="1058" priority="72">
      <formula>$A$35=$Q$1</formula>
    </cfRule>
  </conditionalFormatting>
  <conditionalFormatting sqref="F36:J36">
    <cfRule type="expression" dxfId="1057" priority="71">
      <formula>$A$36=$Q$1</formula>
    </cfRule>
  </conditionalFormatting>
  <conditionalFormatting sqref="F37:J37">
    <cfRule type="expression" dxfId="1056" priority="70">
      <formula>$A$37=$Q$1</formula>
    </cfRule>
  </conditionalFormatting>
  <conditionalFormatting sqref="F38:J38">
    <cfRule type="expression" dxfId="1055" priority="69">
      <formula>$A$38=$Q$1</formula>
    </cfRule>
  </conditionalFormatting>
  <conditionalFormatting sqref="F39:J39">
    <cfRule type="expression" dxfId="1054" priority="68">
      <formula>$A$39=$Q$1</formula>
    </cfRule>
  </conditionalFormatting>
  <conditionalFormatting sqref="F40:J40">
    <cfRule type="expression" dxfId="1053" priority="67">
      <formula>$A$40=$Q$1</formula>
    </cfRule>
  </conditionalFormatting>
  <conditionalFormatting sqref="F41:J41">
    <cfRule type="expression" dxfId="1052" priority="66">
      <formula>$A$41=$Q$1</formula>
    </cfRule>
  </conditionalFormatting>
  <conditionalFormatting sqref="F42:J42">
    <cfRule type="expression" dxfId="1051" priority="65">
      <formula>$A$42=$Q$1</formula>
    </cfRule>
  </conditionalFormatting>
  <conditionalFormatting sqref="F43:J43">
    <cfRule type="expression" dxfId="1050" priority="64">
      <formula>$A$43=$Q$1</formula>
    </cfRule>
  </conditionalFormatting>
  <conditionalFormatting sqref="F44:J44">
    <cfRule type="expression" dxfId="1049" priority="63">
      <formula>$A$44=$Q$1</formula>
    </cfRule>
  </conditionalFormatting>
  <conditionalFormatting sqref="F45:J45">
    <cfRule type="expression" dxfId="1048" priority="62">
      <formula>$A$45=$Q$1</formula>
    </cfRule>
  </conditionalFormatting>
  <conditionalFormatting sqref="F46:J46">
    <cfRule type="expression" dxfId="1047" priority="61">
      <formula>$A$46=$Q$1</formula>
    </cfRule>
  </conditionalFormatting>
  <conditionalFormatting sqref="F47:J47">
    <cfRule type="expression" dxfId="1046" priority="60">
      <formula>$A$47=$Q$1</formula>
    </cfRule>
  </conditionalFormatting>
  <conditionalFormatting sqref="F48:J48">
    <cfRule type="expression" dxfId="1045" priority="59">
      <formula>$A$48=$Q$1</formula>
    </cfRule>
  </conditionalFormatting>
  <conditionalFormatting sqref="F49:J49">
    <cfRule type="expression" dxfId="1044" priority="58">
      <formula>$A$49=$Q$1</formula>
    </cfRule>
  </conditionalFormatting>
  <conditionalFormatting sqref="F50:J50">
    <cfRule type="expression" dxfId="1043" priority="57">
      <formula>$A$50=$Q$1</formula>
    </cfRule>
  </conditionalFormatting>
  <conditionalFormatting sqref="F51:J51">
    <cfRule type="expression" dxfId="1042" priority="56">
      <formula>$A$51=$Q$1</formula>
    </cfRule>
  </conditionalFormatting>
  <conditionalFormatting sqref="F52:J52">
    <cfRule type="expression" dxfId="1041" priority="55">
      <formula>$A$52=$Q$1</formula>
    </cfRule>
  </conditionalFormatting>
  <conditionalFormatting sqref="F53:J53">
    <cfRule type="expression" dxfId="1040" priority="54">
      <formula>$A$53=$Q$1</formula>
    </cfRule>
  </conditionalFormatting>
  <conditionalFormatting sqref="F54:J54">
    <cfRule type="expression" dxfId="1039" priority="53">
      <formula>$A$54=$Q$1</formula>
    </cfRule>
  </conditionalFormatting>
  <conditionalFormatting sqref="F55:J55">
    <cfRule type="expression" dxfId="1038" priority="52">
      <formula>$A$55=$Q$1</formula>
    </cfRule>
  </conditionalFormatting>
  <conditionalFormatting sqref="F56:J56">
    <cfRule type="expression" dxfId="1037" priority="51">
      <formula>$A$56=$Q$1</formula>
    </cfRule>
  </conditionalFormatting>
  <conditionalFormatting sqref="N7:R7">
    <cfRule type="expression" dxfId="1036" priority="50">
      <formula>$L$7=$Q$1</formula>
    </cfRule>
  </conditionalFormatting>
  <conditionalFormatting sqref="N8:R8">
    <cfRule type="expression" dxfId="1035" priority="49">
      <formula>$L$8=$Q$1</formula>
    </cfRule>
  </conditionalFormatting>
  <conditionalFormatting sqref="N9:R9">
    <cfRule type="expression" dxfId="1034" priority="48">
      <formula>$L$9=$Q$1</formula>
    </cfRule>
  </conditionalFormatting>
  <conditionalFormatting sqref="N10:R10">
    <cfRule type="expression" dxfId="1033" priority="47">
      <formula>$L$10=$Q$1</formula>
    </cfRule>
  </conditionalFormatting>
  <conditionalFormatting sqref="N11:R11">
    <cfRule type="expression" dxfId="1032" priority="46">
      <formula>$L$11=$Q$1</formula>
    </cfRule>
  </conditionalFormatting>
  <conditionalFormatting sqref="N12:R12">
    <cfRule type="expression" dxfId="1031" priority="45">
      <formula>$L$12=$Q$1</formula>
    </cfRule>
  </conditionalFormatting>
  <conditionalFormatting sqref="N13:R13">
    <cfRule type="expression" dxfId="1030" priority="44">
      <formula>$L$13=$Q$1</formula>
    </cfRule>
  </conditionalFormatting>
  <conditionalFormatting sqref="N14:R14">
    <cfRule type="expression" dxfId="1029" priority="43">
      <formula>$L$14=$Q$1</formula>
    </cfRule>
  </conditionalFormatting>
  <conditionalFormatting sqref="N15:R15">
    <cfRule type="expression" dxfId="1028" priority="42">
      <formula>$L$15=$Q$1</formula>
    </cfRule>
  </conditionalFormatting>
  <conditionalFormatting sqref="N16:R16">
    <cfRule type="expression" dxfId="1027" priority="41">
      <formula>$L$16=$Q$1</formula>
    </cfRule>
  </conditionalFormatting>
  <conditionalFormatting sqref="N17:R17">
    <cfRule type="expression" dxfId="1026" priority="40">
      <formula>$L$17=$Q$1</formula>
    </cfRule>
  </conditionalFormatting>
  <conditionalFormatting sqref="N18:R18">
    <cfRule type="expression" dxfId="1025" priority="39">
      <formula>$L$18=$Q$1</formula>
    </cfRule>
  </conditionalFormatting>
  <conditionalFormatting sqref="N19:R19">
    <cfRule type="expression" dxfId="1024" priority="38">
      <formula>$L$19=$Q$1</formula>
    </cfRule>
  </conditionalFormatting>
  <conditionalFormatting sqref="N20:R20">
    <cfRule type="expression" dxfId="1023" priority="37">
      <formula>$L$20=$Q$1</formula>
    </cfRule>
  </conditionalFormatting>
  <conditionalFormatting sqref="N21:R21">
    <cfRule type="expression" dxfId="1022" priority="36">
      <formula>$L$21=$Q$1</formula>
    </cfRule>
  </conditionalFormatting>
  <conditionalFormatting sqref="N22:R22">
    <cfRule type="expression" dxfId="1021" priority="35">
      <formula>$L$22=$Q$1</formula>
    </cfRule>
  </conditionalFormatting>
  <conditionalFormatting sqref="N23:R23">
    <cfRule type="expression" dxfId="1020" priority="34">
      <formula>$L$23=$Q$1</formula>
    </cfRule>
  </conditionalFormatting>
  <conditionalFormatting sqref="N24:R24">
    <cfRule type="expression" dxfId="1019" priority="33">
      <formula>$L$24=$Q$1</formula>
    </cfRule>
  </conditionalFormatting>
  <conditionalFormatting sqref="N25:R25">
    <cfRule type="expression" dxfId="1018" priority="32">
      <formula>$L$25=$Q$1</formula>
    </cfRule>
  </conditionalFormatting>
  <conditionalFormatting sqref="N26:R26">
    <cfRule type="expression" dxfId="1017" priority="31">
      <formula>$L$26=$Q$1</formula>
    </cfRule>
  </conditionalFormatting>
  <conditionalFormatting sqref="N27:R27">
    <cfRule type="expression" dxfId="1016" priority="30">
      <formula>$L$27=$Q$1</formula>
    </cfRule>
  </conditionalFormatting>
  <conditionalFormatting sqref="N28:R28">
    <cfRule type="expression" dxfId="1015" priority="29">
      <formula>$L$28=$Q$1</formula>
    </cfRule>
  </conditionalFormatting>
  <conditionalFormatting sqref="N29:R29">
    <cfRule type="expression" dxfId="1014" priority="28">
      <formula>$L$29=$Q$1</formula>
    </cfRule>
  </conditionalFormatting>
  <conditionalFormatting sqref="N30:R30">
    <cfRule type="expression" dxfId="1013" priority="27">
      <formula>$L$30=$Q$1</formula>
    </cfRule>
  </conditionalFormatting>
  <conditionalFormatting sqref="N31:R31">
    <cfRule type="expression" dxfId="1012" priority="26">
      <formula>$L$31=$Q$1</formula>
    </cfRule>
  </conditionalFormatting>
  <conditionalFormatting sqref="N32:R32">
    <cfRule type="expression" dxfId="1011" priority="25">
      <formula>$L$32=$Q$1</formula>
    </cfRule>
  </conditionalFormatting>
  <conditionalFormatting sqref="N33:R33">
    <cfRule type="expression" dxfId="1010" priority="24">
      <formula>$L$33=$Q$1</formula>
    </cfRule>
  </conditionalFormatting>
  <conditionalFormatting sqref="N34:R34">
    <cfRule type="expression" dxfId="1009" priority="23">
      <formula>$L$34=$Q$1</formula>
    </cfRule>
  </conditionalFormatting>
  <conditionalFormatting sqref="N35:R35">
    <cfRule type="expression" dxfId="1008" priority="22">
      <formula>$L$35=$Q$1</formula>
    </cfRule>
  </conditionalFormatting>
  <conditionalFormatting sqref="N36:R36">
    <cfRule type="expression" dxfId="1007" priority="21">
      <formula>$L$36=$Q$1</formula>
    </cfRule>
  </conditionalFormatting>
  <conditionalFormatting sqref="N37:R37">
    <cfRule type="expression" dxfId="1006" priority="20">
      <formula>$L$37=$Q$1</formula>
    </cfRule>
  </conditionalFormatting>
  <conditionalFormatting sqref="N38:R38">
    <cfRule type="expression" dxfId="1005" priority="19">
      <formula>$L$38=$Q$1</formula>
    </cfRule>
  </conditionalFormatting>
  <conditionalFormatting sqref="N39:R39">
    <cfRule type="expression" dxfId="1004" priority="18">
      <formula>$L$39=$Q$1</formula>
    </cfRule>
  </conditionalFormatting>
  <conditionalFormatting sqref="N40:R40">
    <cfRule type="expression" dxfId="1003" priority="17">
      <formula>$L$40=$Q$1</formula>
    </cfRule>
  </conditionalFormatting>
  <conditionalFormatting sqref="N41:R41">
    <cfRule type="expression" dxfId="1002" priority="16">
      <formula>$L$41=$Q$1</formula>
    </cfRule>
  </conditionalFormatting>
  <conditionalFormatting sqref="N42:R42">
    <cfRule type="expression" dxfId="1001" priority="15">
      <formula>$L$42=$Q$1</formula>
    </cfRule>
  </conditionalFormatting>
  <conditionalFormatting sqref="N43:R43">
    <cfRule type="expression" dxfId="1000" priority="14">
      <formula>$L$43=$Q$1</formula>
    </cfRule>
  </conditionalFormatting>
  <conditionalFormatting sqref="N44:R44">
    <cfRule type="expression" dxfId="999" priority="13">
      <formula>$L$44=$Q$1</formula>
    </cfRule>
  </conditionalFormatting>
  <conditionalFormatting sqref="N45:R45">
    <cfRule type="expression" dxfId="998" priority="12">
      <formula>$L$45=$Q$1</formula>
    </cfRule>
  </conditionalFormatting>
  <conditionalFormatting sqref="N46:R46">
    <cfRule type="expression" dxfId="997" priority="11">
      <formula>$L$46=$Q$1</formula>
    </cfRule>
  </conditionalFormatting>
  <conditionalFormatting sqref="N47:R47">
    <cfRule type="expression" dxfId="996" priority="10">
      <formula>$L$47=$Q$1</formula>
    </cfRule>
  </conditionalFormatting>
  <conditionalFormatting sqref="N48:R48">
    <cfRule type="expression" dxfId="995" priority="9">
      <formula>$L$48=$Q$1</formula>
    </cfRule>
  </conditionalFormatting>
  <conditionalFormatting sqref="N49:R49">
    <cfRule type="expression" dxfId="994" priority="8">
      <formula>$L$49=$Q$1</formula>
    </cfRule>
  </conditionalFormatting>
  <conditionalFormatting sqref="N50:R50">
    <cfRule type="expression" dxfId="993" priority="7">
      <formula>$L$50=$Q$1</formula>
    </cfRule>
  </conditionalFormatting>
  <conditionalFormatting sqref="N51:R51">
    <cfRule type="expression" dxfId="992" priority="6">
      <formula>$L$51=$Q$1</formula>
    </cfRule>
  </conditionalFormatting>
  <conditionalFormatting sqref="N52:R52">
    <cfRule type="expression" dxfId="991" priority="5">
      <formula>$L$52=$Q$1</formula>
    </cfRule>
  </conditionalFormatting>
  <conditionalFormatting sqref="N53:R53">
    <cfRule type="expression" dxfId="990" priority="4">
      <formula>$L$53=$Q$1</formula>
    </cfRule>
  </conditionalFormatting>
  <conditionalFormatting sqref="N54:R54">
    <cfRule type="expression" dxfId="989" priority="3">
      <formula>$L$54=$Q$1</formula>
    </cfRule>
  </conditionalFormatting>
  <conditionalFormatting sqref="N55:R55">
    <cfRule type="expression" dxfId="988" priority="2">
      <formula>$L$55=$Q$1</formula>
    </cfRule>
  </conditionalFormatting>
  <conditionalFormatting sqref="N56:R56">
    <cfRule type="expression" dxfId="987" priority="1">
      <formula>$L$56=$Q$1</formula>
    </cfRule>
  </conditionalFormatting>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sheetPr>
  <dimension ref="A5:R127"/>
  <sheetViews>
    <sheetView showGridLines="0" zoomScale="85" zoomScaleNormal="85" zoomScalePageLayoutView="150" workbookViewId="0">
      <selection activeCell="A7" sqref="A7"/>
    </sheetView>
  </sheetViews>
  <sheetFormatPr baseColWidth="10" defaultColWidth="8.83203125" defaultRowHeight="15" x14ac:dyDescent="0.2"/>
  <cols>
    <col min="1" max="1" width="9.1640625" customWidth="1"/>
    <col min="2" max="2" width="18.33203125" hidden="1" customWidth="1"/>
    <col min="3" max="3" width="22.5" hidden="1" customWidth="1"/>
    <col min="4" max="5" width="23.5" hidden="1" customWidth="1"/>
    <col min="6" max="6" width="9.33203125" customWidth="1"/>
    <col min="7" max="7" width="7.83203125" style="3" customWidth="1"/>
    <col min="8" max="9" width="13" style="3" customWidth="1"/>
    <col min="10" max="10" width="35" style="9" customWidth="1"/>
    <col min="11" max="11" width="1.5" customWidth="1"/>
    <col min="12" max="12" width="9.33203125" customWidth="1"/>
    <col min="13" max="13" width="17.5" hidden="1" customWidth="1"/>
    <col min="14" max="14" width="9.1640625" customWidth="1"/>
    <col min="15" max="15" width="7.6640625" customWidth="1"/>
    <col min="16" max="16" width="14.83203125" style="3" customWidth="1"/>
    <col min="17" max="17" width="11.5" customWidth="1"/>
    <col min="18" max="18" width="33.5" customWidth="1"/>
  </cols>
  <sheetData>
    <row r="5" spans="1:18" ht="16" thickBot="1" x14ac:dyDescent="0.25"/>
    <row r="6" spans="1:18" ht="71.25" customHeight="1" x14ac:dyDescent="0.2">
      <c r="A6" s="22" t="s">
        <v>91</v>
      </c>
      <c r="B6" s="10" t="s">
        <v>5</v>
      </c>
      <c r="C6" s="6" t="s">
        <v>4</v>
      </c>
      <c r="D6" s="6" t="s">
        <v>3</v>
      </c>
      <c r="E6" s="6" t="s">
        <v>21</v>
      </c>
      <c r="F6" s="6" t="s">
        <v>20</v>
      </c>
      <c r="G6" s="6" t="s">
        <v>2</v>
      </c>
      <c r="H6" s="6" t="s">
        <v>87</v>
      </c>
      <c r="I6" s="6" t="s">
        <v>88</v>
      </c>
      <c r="J6" s="6" t="s">
        <v>25</v>
      </c>
      <c r="L6" s="22" t="s">
        <v>85</v>
      </c>
      <c r="M6" s="13" t="s">
        <v>22</v>
      </c>
      <c r="N6" s="7" t="s">
        <v>23</v>
      </c>
      <c r="O6" s="7" t="s">
        <v>19</v>
      </c>
      <c r="P6" s="7" t="s">
        <v>89</v>
      </c>
      <c r="Q6" s="7" t="s">
        <v>90</v>
      </c>
      <c r="R6" s="12" t="s">
        <v>34</v>
      </c>
    </row>
    <row r="7" spans="1:18" ht="54" customHeight="1" x14ac:dyDescent="0.2">
      <c r="A7" s="24"/>
      <c r="B7" s="16">
        <f>IF(A7&gt;205, 1, 0)</f>
        <v>0</v>
      </c>
      <c r="C7" s="4">
        <f>((A7*0.458)-3.26)</f>
        <v>-3.26</v>
      </c>
      <c r="D7" s="4">
        <f>((A7*0.945)-103.5)</f>
        <v>-103.5</v>
      </c>
      <c r="E7" s="4">
        <f>IF(B7=0, C7, D7)</f>
        <v>-3.26</v>
      </c>
      <c r="F7" s="4">
        <f>MAX(0,ROUND(E7,0))</f>
        <v>0</v>
      </c>
      <c r="G7" s="4" t="str">
        <f>VLOOKUP(F7,$A$60:$B$70, 2)</f>
        <v>L-</v>
      </c>
      <c r="H7" s="4">
        <f>VLOOKUP(F7,$A$72:$B$82,2)</f>
        <v>3</v>
      </c>
      <c r="I7" s="4">
        <f>(H7*43.56)</f>
        <v>130.68</v>
      </c>
      <c r="J7" s="14" t="str">
        <f>VLOOKUP(F7,$A$85:$B$93,2)</f>
        <v>P2O5 may be applied, plant response likely</v>
      </c>
      <c r="L7" s="24"/>
      <c r="M7" s="16">
        <f>(L7*0.71)</f>
        <v>0</v>
      </c>
      <c r="N7" s="4">
        <f>MAX(0,ROUND(M7,0))</f>
        <v>0</v>
      </c>
      <c r="O7" s="4" t="str">
        <f>VLOOKUP(N7,$A$96:$B$106, 2)</f>
        <v>L-</v>
      </c>
      <c r="P7" s="4">
        <f>VLOOKUP(N7,$A$109:$B$119,2)</f>
        <v>3</v>
      </c>
      <c r="Q7" s="4">
        <f>(P7*43.56)</f>
        <v>130.68</v>
      </c>
      <c r="R7" s="19" t="str">
        <f t="shared" ref="R7:R56" si="0">VLOOKUP(N7,$A$122:$B$127,2)</f>
        <v>K2O may be applied, plant response likely</v>
      </c>
    </row>
    <row r="8" spans="1:18" ht="54" customHeight="1" x14ac:dyDescent="0.2">
      <c r="A8" s="25"/>
      <c r="B8" s="17">
        <f t="shared" ref="B8:B56" si="1">IF(A8&gt;205, 1, 0)</f>
        <v>0</v>
      </c>
      <c r="C8" s="11">
        <f t="shared" ref="C8:C56" si="2">((A8*0.458)-3.26)</f>
        <v>-3.26</v>
      </c>
      <c r="D8" s="11">
        <f t="shared" ref="D8:D56" si="3">((A8*0.945)-103.5)</f>
        <v>-103.5</v>
      </c>
      <c r="E8" s="11">
        <f t="shared" ref="E8:E56" si="4">IF(B8=0, C8, D8)</f>
        <v>-3.26</v>
      </c>
      <c r="F8" s="11">
        <f t="shared" ref="F8:F56" si="5">MAX(0,ROUND(E8,0))</f>
        <v>0</v>
      </c>
      <c r="G8" s="11" t="str">
        <f t="shared" ref="G8:G56" si="6">VLOOKUP(F8,$A$60:$B$70, 2)</f>
        <v>L-</v>
      </c>
      <c r="H8" s="11">
        <f t="shared" ref="H8:H56" si="7">VLOOKUP(F8,$A$72:$B$82,2)</f>
        <v>3</v>
      </c>
      <c r="I8" s="11">
        <f t="shared" ref="I8:I56" si="8">(H8*43.56)</f>
        <v>130.68</v>
      </c>
      <c r="J8" s="15" t="str">
        <f t="shared" ref="J8:J56" si="9">VLOOKUP(F8,$A$85:$B$93,2)</f>
        <v>P2O5 may be applied, plant response likely</v>
      </c>
      <c r="L8" s="26"/>
      <c r="M8" s="18">
        <f t="shared" ref="M8:M56" si="10">(L8*0.71)</f>
        <v>0</v>
      </c>
      <c r="N8" s="12">
        <f t="shared" ref="N8:N56" si="11">MAX(0,ROUND(M8,0))</f>
        <v>0</v>
      </c>
      <c r="O8" s="12" t="str">
        <f t="shared" ref="O8:O56" si="12">VLOOKUP(N8,$A$96:$B$106, 2)</f>
        <v>L-</v>
      </c>
      <c r="P8" s="12">
        <f t="shared" ref="P8:P56" si="13">VLOOKUP(N8,$A$109:$B$119,2)</f>
        <v>3</v>
      </c>
      <c r="Q8" s="12">
        <f t="shared" ref="Q8:Q56" si="14">(P8*43.56)</f>
        <v>130.68</v>
      </c>
      <c r="R8" s="20" t="str">
        <f t="shared" si="0"/>
        <v>K2O may be applied, plant response likely</v>
      </c>
    </row>
    <row r="9" spans="1:18" ht="54" customHeight="1" x14ac:dyDescent="0.2">
      <c r="A9" s="24"/>
      <c r="B9" s="16">
        <f t="shared" si="1"/>
        <v>0</v>
      </c>
      <c r="C9" s="4">
        <f t="shared" si="2"/>
        <v>-3.26</v>
      </c>
      <c r="D9" s="4">
        <f t="shared" si="3"/>
        <v>-103.5</v>
      </c>
      <c r="E9" s="4">
        <f t="shared" si="4"/>
        <v>-3.26</v>
      </c>
      <c r="F9" s="4">
        <f t="shared" si="5"/>
        <v>0</v>
      </c>
      <c r="G9" s="4" t="str">
        <f t="shared" si="6"/>
        <v>L-</v>
      </c>
      <c r="H9" s="4">
        <f t="shared" si="7"/>
        <v>3</v>
      </c>
      <c r="I9" s="4">
        <f t="shared" si="8"/>
        <v>130.68</v>
      </c>
      <c r="J9" s="14" t="str">
        <f t="shared" si="9"/>
        <v>P2O5 may be applied, plant response likely</v>
      </c>
      <c r="L9" s="24"/>
      <c r="M9" s="16">
        <f t="shared" si="10"/>
        <v>0</v>
      </c>
      <c r="N9" s="4">
        <f t="shared" si="11"/>
        <v>0</v>
      </c>
      <c r="O9" s="4" t="str">
        <f t="shared" si="12"/>
        <v>L-</v>
      </c>
      <c r="P9" s="4">
        <f t="shared" si="13"/>
        <v>3</v>
      </c>
      <c r="Q9" s="4">
        <f t="shared" si="14"/>
        <v>130.68</v>
      </c>
      <c r="R9" s="19" t="str">
        <f t="shared" si="0"/>
        <v>K2O may be applied, plant response likely</v>
      </c>
    </row>
    <row r="10" spans="1:18" ht="54" customHeight="1" x14ac:dyDescent="0.2">
      <c r="A10" s="25"/>
      <c r="B10" s="17">
        <f t="shared" si="1"/>
        <v>0</v>
      </c>
      <c r="C10" s="11">
        <f t="shared" si="2"/>
        <v>-3.26</v>
      </c>
      <c r="D10" s="11">
        <f t="shared" si="3"/>
        <v>-103.5</v>
      </c>
      <c r="E10" s="11">
        <f t="shared" si="4"/>
        <v>-3.26</v>
      </c>
      <c r="F10" s="11">
        <f t="shared" si="5"/>
        <v>0</v>
      </c>
      <c r="G10" s="11" t="str">
        <f t="shared" si="6"/>
        <v>L-</v>
      </c>
      <c r="H10" s="11">
        <f t="shared" si="7"/>
        <v>3</v>
      </c>
      <c r="I10" s="11">
        <f t="shared" si="8"/>
        <v>130.68</v>
      </c>
      <c r="J10" s="15" t="str">
        <f t="shared" si="9"/>
        <v>P2O5 may be applied, plant response likely</v>
      </c>
      <c r="L10" s="26"/>
      <c r="M10" s="18">
        <f t="shared" si="10"/>
        <v>0</v>
      </c>
      <c r="N10" s="12">
        <f t="shared" si="11"/>
        <v>0</v>
      </c>
      <c r="O10" s="12" t="str">
        <f t="shared" si="12"/>
        <v>L-</v>
      </c>
      <c r="P10" s="12">
        <f t="shared" si="13"/>
        <v>3</v>
      </c>
      <c r="Q10" s="12">
        <f t="shared" si="14"/>
        <v>130.68</v>
      </c>
      <c r="R10" s="20" t="str">
        <f t="shared" si="0"/>
        <v>K2O may be applied, plant response likely</v>
      </c>
    </row>
    <row r="11" spans="1:18" ht="54" customHeight="1" x14ac:dyDescent="0.2">
      <c r="A11" s="24"/>
      <c r="B11" s="16">
        <f t="shared" si="1"/>
        <v>0</v>
      </c>
      <c r="C11" s="4">
        <f t="shared" si="2"/>
        <v>-3.26</v>
      </c>
      <c r="D11" s="4">
        <f t="shared" si="3"/>
        <v>-103.5</v>
      </c>
      <c r="E11" s="4">
        <f t="shared" si="4"/>
        <v>-3.26</v>
      </c>
      <c r="F11" s="4">
        <f t="shared" si="5"/>
        <v>0</v>
      </c>
      <c r="G11" s="4" t="str">
        <f t="shared" si="6"/>
        <v>L-</v>
      </c>
      <c r="H11" s="4">
        <f t="shared" si="7"/>
        <v>3</v>
      </c>
      <c r="I11" s="4">
        <f t="shared" si="8"/>
        <v>130.68</v>
      </c>
      <c r="J11" s="14" t="str">
        <f>VLOOKUP(F11,$A$85:$B$93,2)</f>
        <v>P2O5 may be applied, plant response likely</v>
      </c>
      <c r="L11" s="24"/>
      <c r="M11" s="16">
        <f t="shared" si="10"/>
        <v>0</v>
      </c>
      <c r="N11" s="4">
        <f t="shared" si="11"/>
        <v>0</v>
      </c>
      <c r="O11" s="4" t="str">
        <f t="shared" si="12"/>
        <v>L-</v>
      </c>
      <c r="P11" s="4">
        <f t="shared" si="13"/>
        <v>3</v>
      </c>
      <c r="Q11" s="4">
        <f t="shared" si="14"/>
        <v>130.68</v>
      </c>
      <c r="R11" s="19" t="str">
        <f t="shared" si="0"/>
        <v>K2O may be applied, plant response likely</v>
      </c>
    </row>
    <row r="12" spans="1:18" ht="54" customHeight="1" x14ac:dyDescent="0.2">
      <c r="A12" s="25"/>
      <c r="B12" s="17">
        <f t="shared" si="1"/>
        <v>0</v>
      </c>
      <c r="C12" s="11">
        <f t="shared" si="2"/>
        <v>-3.26</v>
      </c>
      <c r="D12" s="11">
        <f t="shared" si="3"/>
        <v>-103.5</v>
      </c>
      <c r="E12" s="11">
        <f t="shared" si="4"/>
        <v>-3.26</v>
      </c>
      <c r="F12" s="11">
        <f t="shared" si="5"/>
        <v>0</v>
      </c>
      <c r="G12" s="11" t="str">
        <f t="shared" si="6"/>
        <v>L-</v>
      </c>
      <c r="H12" s="11">
        <f t="shared" si="7"/>
        <v>3</v>
      </c>
      <c r="I12" s="11">
        <f t="shared" si="8"/>
        <v>130.68</v>
      </c>
      <c r="J12" s="15" t="str">
        <f t="shared" si="9"/>
        <v>P2O5 may be applied, plant response likely</v>
      </c>
      <c r="L12" s="26"/>
      <c r="M12" s="18">
        <f t="shared" si="10"/>
        <v>0</v>
      </c>
      <c r="N12" s="12">
        <f t="shared" si="11"/>
        <v>0</v>
      </c>
      <c r="O12" s="12" t="str">
        <f t="shared" si="12"/>
        <v>L-</v>
      </c>
      <c r="P12" s="12">
        <f t="shared" si="13"/>
        <v>3</v>
      </c>
      <c r="Q12" s="12">
        <f t="shared" si="14"/>
        <v>130.68</v>
      </c>
      <c r="R12" s="20" t="str">
        <f t="shared" si="0"/>
        <v>K2O may be applied, plant response likely</v>
      </c>
    </row>
    <row r="13" spans="1:18" ht="54" customHeight="1" x14ac:dyDescent="0.2">
      <c r="A13" s="24"/>
      <c r="B13" s="16">
        <f t="shared" si="1"/>
        <v>0</v>
      </c>
      <c r="C13" s="4">
        <f t="shared" si="2"/>
        <v>-3.26</v>
      </c>
      <c r="D13" s="4">
        <f t="shared" si="3"/>
        <v>-103.5</v>
      </c>
      <c r="E13" s="4">
        <f t="shared" si="4"/>
        <v>-3.26</v>
      </c>
      <c r="F13" s="4">
        <f t="shared" si="5"/>
        <v>0</v>
      </c>
      <c r="G13" s="4" t="str">
        <f t="shared" si="6"/>
        <v>L-</v>
      </c>
      <c r="H13" s="4">
        <f t="shared" si="7"/>
        <v>3</v>
      </c>
      <c r="I13" s="4">
        <f t="shared" si="8"/>
        <v>130.68</v>
      </c>
      <c r="J13" s="14" t="str">
        <f t="shared" si="9"/>
        <v>P2O5 may be applied, plant response likely</v>
      </c>
      <c r="L13" s="24"/>
      <c r="M13" s="16">
        <f t="shared" si="10"/>
        <v>0</v>
      </c>
      <c r="N13" s="4">
        <f t="shared" si="11"/>
        <v>0</v>
      </c>
      <c r="O13" s="4" t="str">
        <f t="shared" si="12"/>
        <v>L-</v>
      </c>
      <c r="P13" s="4">
        <f t="shared" si="13"/>
        <v>3</v>
      </c>
      <c r="Q13" s="4">
        <f t="shared" si="14"/>
        <v>130.68</v>
      </c>
      <c r="R13" s="19" t="str">
        <f t="shared" si="0"/>
        <v>K2O may be applied, plant response likely</v>
      </c>
    </row>
    <row r="14" spans="1:18" ht="54" customHeight="1" x14ac:dyDescent="0.2">
      <c r="A14" s="25"/>
      <c r="B14" s="17">
        <f t="shared" si="1"/>
        <v>0</v>
      </c>
      <c r="C14" s="11">
        <f t="shared" si="2"/>
        <v>-3.26</v>
      </c>
      <c r="D14" s="11">
        <f t="shared" si="3"/>
        <v>-103.5</v>
      </c>
      <c r="E14" s="11">
        <f t="shared" si="4"/>
        <v>-3.26</v>
      </c>
      <c r="F14" s="11">
        <f t="shared" si="5"/>
        <v>0</v>
      </c>
      <c r="G14" s="11" t="str">
        <f t="shared" si="6"/>
        <v>L-</v>
      </c>
      <c r="H14" s="11">
        <f t="shared" si="7"/>
        <v>3</v>
      </c>
      <c r="I14" s="11">
        <f t="shared" si="8"/>
        <v>130.68</v>
      </c>
      <c r="J14" s="15" t="str">
        <f t="shared" si="9"/>
        <v>P2O5 may be applied, plant response likely</v>
      </c>
      <c r="L14" s="26"/>
      <c r="M14" s="18">
        <f t="shared" si="10"/>
        <v>0</v>
      </c>
      <c r="N14" s="12">
        <f t="shared" si="11"/>
        <v>0</v>
      </c>
      <c r="O14" s="12" t="str">
        <f t="shared" si="12"/>
        <v>L-</v>
      </c>
      <c r="P14" s="12">
        <f t="shared" si="13"/>
        <v>3</v>
      </c>
      <c r="Q14" s="12">
        <f t="shared" si="14"/>
        <v>130.68</v>
      </c>
      <c r="R14" s="20" t="str">
        <f t="shared" si="0"/>
        <v>K2O may be applied, plant response likely</v>
      </c>
    </row>
    <row r="15" spans="1:18" ht="54" customHeight="1" x14ac:dyDescent="0.2">
      <c r="A15" s="24"/>
      <c r="B15" s="16">
        <f t="shared" si="1"/>
        <v>0</v>
      </c>
      <c r="C15" s="4">
        <f t="shared" si="2"/>
        <v>-3.26</v>
      </c>
      <c r="D15" s="4">
        <f t="shared" si="3"/>
        <v>-103.5</v>
      </c>
      <c r="E15" s="4">
        <f t="shared" si="4"/>
        <v>-3.26</v>
      </c>
      <c r="F15" s="4">
        <f t="shared" si="5"/>
        <v>0</v>
      </c>
      <c r="G15" s="4" t="str">
        <f t="shared" si="6"/>
        <v>L-</v>
      </c>
      <c r="H15" s="4">
        <f t="shared" si="7"/>
        <v>3</v>
      </c>
      <c r="I15" s="4">
        <f t="shared" si="8"/>
        <v>130.68</v>
      </c>
      <c r="J15" s="14" t="str">
        <f t="shared" si="9"/>
        <v>P2O5 may be applied, plant response likely</v>
      </c>
      <c r="L15" s="24"/>
      <c r="M15" s="16">
        <f t="shared" si="10"/>
        <v>0</v>
      </c>
      <c r="N15" s="4">
        <f t="shared" si="11"/>
        <v>0</v>
      </c>
      <c r="O15" s="4" t="str">
        <f t="shared" si="12"/>
        <v>L-</v>
      </c>
      <c r="P15" s="4">
        <f t="shared" si="13"/>
        <v>3</v>
      </c>
      <c r="Q15" s="4">
        <f t="shared" si="14"/>
        <v>130.68</v>
      </c>
      <c r="R15" s="19" t="str">
        <f t="shared" si="0"/>
        <v>K2O may be applied, plant response likely</v>
      </c>
    </row>
    <row r="16" spans="1:18" ht="54" customHeight="1" x14ac:dyDescent="0.2">
      <c r="A16" s="25"/>
      <c r="B16" s="17">
        <f t="shared" si="1"/>
        <v>0</v>
      </c>
      <c r="C16" s="11">
        <f t="shared" si="2"/>
        <v>-3.26</v>
      </c>
      <c r="D16" s="11">
        <f t="shared" si="3"/>
        <v>-103.5</v>
      </c>
      <c r="E16" s="11">
        <f t="shared" si="4"/>
        <v>-3.26</v>
      </c>
      <c r="F16" s="11">
        <f t="shared" si="5"/>
        <v>0</v>
      </c>
      <c r="G16" s="11" t="str">
        <f t="shared" si="6"/>
        <v>L-</v>
      </c>
      <c r="H16" s="11">
        <f t="shared" si="7"/>
        <v>3</v>
      </c>
      <c r="I16" s="11">
        <f t="shared" si="8"/>
        <v>130.68</v>
      </c>
      <c r="J16" s="15" t="str">
        <f t="shared" si="9"/>
        <v>P2O5 may be applied, plant response likely</v>
      </c>
      <c r="L16" s="26"/>
      <c r="M16" s="18">
        <f t="shared" si="10"/>
        <v>0</v>
      </c>
      <c r="N16" s="12">
        <f t="shared" si="11"/>
        <v>0</v>
      </c>
      <c r="O16" s="12" t="str">
        <f t="shared" si="12"/>
        <v>L-</v>
      </c>
      <c r="P16" s="12">
        <f t="shared" si="13"/>
        <v>3</v>
      </c>
      <c r="Q16" s="12">
        <f t="shared" si="14"/>
        <v>130.68</v>
      </c>
      <c r="R16" s="20" t="str">
        <f t="shared" si="0"/>
        <v>K2O may be applied, plant response likely</v>
      </c>
    </row>
    <row r="17" spans="1:18" ht="54" customHeight="1" x14ac:dyDescent="0.2">
      <c r="A17" s="24"/>
      <c r="B17" s="16">
        <f t="shared" si="1"/>
        <v>0</v>
      </c>
      <c r="C17" s="4">
        <f t="shared" si="2"/>
        <v>-3.26</v>
      </c>
      <c r="D17" s="4">
        <f t="shared" si="3"/>
        <v>-103.5</v>
      </c>
      <c r="E17" s="4">
        <f t="shared" si="4"/>
        <v>-3.26</v>
      </c>
      <c r="F17" s="4">
        <f t="shared" si="5"/>
        <v>0</v>
      </c>
      <c r="G17" s="4" t="str">
        <f t="shared" si="6"/>
        <v>L-</v>
      </c>
      <c r="H17" s="4">
        <f t="shared" si="7"/>
        <v>3</v>
      </c>
      <c r="I17" s="4">
        <f t="shared" si="8"/>
        <v>130.68</v>
      </c>
      <c r="J17" s="14" t="str">
        <f t="shared" si="9"/>
        <v>P2O5 may be applied, plant response likely</v>
      </c>
      <c r="L17" s="24"/>
      <c r="M17" s="16">
        <f t="shared" si="10"/>
        <v>0</v>
      </c>
      <c r="N17" s="4">
        <f t="shared" si="11"/>
        <v>0</v>
      </c>
      <c r="O17" s="4" t="str">
        <f t="shared" si="12"/>
        <v>L-</v>
      </c>
      <c r="P17" s="4">
        <f t="shared" si="13"/>
        <v>3</v>
      </c>
      <c r="Q17" s="4">
        <f t="shared" si="14"/>
        <v>130.68</v>
      </c>
      <c r="R17" s="19" t="str">
        <f t="shared" si="0"/>
        <v>K2O may be applied, plant response likely</v>
      </c>
    </row>
    <row r="18" spans="1:18" ht="54" customHeight="1" x14ac:dyDescent="0.2">
      <c r="A18" s="25"/>
      <c r="B18" s="17">
        <f t="shared" si="1"/>
        <v>0</v>
      </c>
      <c r="C18" s="11">
        <f t="shared" si="2"/>
        <v>-3.26</v>
      </c>
      <c r="D18" s="11">
        <f t="shared" si="3"/>
        <v>-103.5</v>
      </c>
      <c r="E18" s="11">
        <f t="shared" si="4"/>
        <v>-3.26</v>
      </c>
      <c r="F18" s="11">
        <f t="shared" si="5"/>
        <v>0</v>
      </c>
      <c r="G18" s="11" t="str">
        <f t="shared" si="6"/>
        <v>L-</v>
      </c>
      <c r="H18" s="11">
        <f t="shared" si="7"/>
        <v>3</v>
      </c>
      <c r="I18" s="11">
        <f t="shared" si="8"/>
        <v>130.68</v>
      </c>
      <c r="J18" s="15" t="str">
        <f t="shared" si="9"/>
        <v>P2O5 may be applied, plant response likely</v>
      </c>
      <c r="L18" s="26"/>
      <c r="M18" s="18">
        <f t="shared" si="10"/>
        <v>0</v>
      </c>
      <c r="N18" s="12">
        <f t="shared" si="11"/>
        <v>0</v>
      </c>
      <c r="O18" s="12" t="str">
        <f t="shared" si="12"/>
        <v>L-</v>
      </c>
      <c r="P18" s="12">
        <f t="shared" si="13"/>
        <v>3</v>
      </c>
      <c r="Q18" s="12">
        <f t="shared" si="14"/>
        <v>130.68</v>
      </c>
      <c r="R18" s="20" t="str">
        <f t="shared" si="0"/>
        <v>K2O may be applied, plant response likely</v>
      </c>
    </row>
    <row r="19" spans="1:18" ht="54" customHeight="1" x14ac:dyDescent="0.2">
      <c r="A19" s="24"/>
      <c r="B19" s="16">
        <f t="shared" si="1"/>
        <v>0</v>
      </c>
      <c r="C19" s="4">
        <f t="shared" si="2"/>
        <v>-3.26</v>
      </c>
      <c r="D19" s="4">
        <f t="shared" si="3"/>
        <v>-103.5</v>
      </c>
      <c r="E19" s="4">
        <f t="shared" si="4"/>
        <v>-3.26</v>
      </c>
      <c r="F19" s="4">
        <f t="shared" si="5"/>
        <v>0</v>
      </c>
      <c r="G19" s="4" t="str">
        <f t="shared" si="6"/>
        <v>L-</v>
      </c>
      <c r="H19" s="4">
        <f t="shared" si="7"/>
        <v>3</v>
      </c>
      <c r="I19" s="4">
        <f t="shared" si="8"/>
        <v>130.68</v>
      </c>
      <c r="J19" s="14" t="str">
        <f t="shared" si="9"/>
        <v>P2O5 may be applied, plant response likely</v>
      </c>
      <c r="L19" s="24"/>
      <c r="M19" s="16">
        <f t="shared" si="10"/>
        <v>0</v>
      </c>
      <c r="N19" s="4">
        <f t="shared" si="11"/>
        <v>0</v>
      </c>
      <c r="O19" s="4" t="str">
        <f t="shared" si="12"/>
        <v>L-</v>
      </c>
      <c r="P19" s="4">
        <f t="shared" si="13"/>
        <v>3</v>
      </c>
      <c r="Q19" s="4">
        <f t="shared" si="14"/>
        <v>130.68</v>
      </c>
      <c r="R19" s="19" t="str">
        <f t="shared" si="0"/>
        <v>K2O may be applied, plant response likely</v>
      </c>
    </row>
    <row r="20" spans="1:18" ht="54" customHeight="1" x14ac:dyDescent="0.2">
      <c r="A20" s="25"/>
      <c r="B20" s="17">
        <f t="shared" si="1"/>
        <v>0</v>
      </c>
      <c r="C20" s="11">
        <f t="shared" si="2"/>
        <v>-3.26</v>
      </c>
      <c r="D20" s="11">
        <f t="shared" si="3"/>
        <v>-103.5</v>
      </c>
      <c r="E20" s="11">
        <f t="shared" si="4"/>
        <v>-3.26</v>
      </c>
      <c r="F20" s="11">
        <f t="shared" si="5"/>
        <v>0</v>
      </c>
      <c r="G20" s="11" t="str">
        <f t="shared" si="6"/>
        <v>L-</v>
      </c>
      <c r="H20" s="11">
        <f t="shared" si="7"/>
        <v>3</v>
      </c>
      <c r="I20" s="11">
        <f t="shared" si="8"/>
        <v>130.68</v>
      </c>
      <c r="J20" s="15" t="str">
        <f t="shared" si="9"/>
        <v>P2O5 may be applied, plant response likely</v>
      </c>
      <c r="L20" s="26"/>
      <c r="M20" s="18">
        <f t="shared" si="10"/>
        <v>0</v>
      </c>
      <c r="N20" s="12">
        <f t="shared" si="11"/>
        <v>0</v>
      </c>
      <c r="O20" s="12" t="str">
        <f t="shared" si="12"/>
        <v>L-</v>
      </c>
      <c r="P20" s="12">
        <f t="shared" si="13"/>
        <v>3</v>
      </c>
      <c r="Q20" s="12">
        <f t="shared" si="14"/>
        <v>130.68</v>
      </c>
      <c r="R20" s="20" t="str">
        <f t="shared" si="0"/>
        <v>K2O may be applied, plant response likely</v>
      </c>
    </row>
    <row r="21" spans="1:18" ht="54" customHeight="1" x14ac:dyDescent="0.2">
      <c r="A21" s="24"/>
      <c r="B21" s="16">
        <f t="shared" si="1"/>
        <v>0</v>
      </c>
      <c r="C21" s="4">
        <f t="shared" si="2"/>
        <v>-3.26</v>
      </c>
      <c r="D21" s="4">
        <f t="shared" si="3"/>
        <v>-103.5</v>
      </c>
      <c r="E21" s="4">
        <f t="shared" si="4"/>
        <v>-3.26</v>
      </c>
      <c r="F21" s="4">
        <f t="shared" si="5"/>
        <v>0</v>
      </c>
      <c r="G21" s="4" t="str">
        <f t="shared" si="6"/>
        <v>L-</v>
      </c>
      <c r="H21" s="4">
        <f t="shared" si="7"/>
        <v>3</v>
      </c>
      <c r="I21" s="4">
        <f t="shared" si="8"/>
        <v>130.68</v>
      </c>
      <c r="J21" s="14" t="str">
        <f t="shared" si="9"/>
        <v>P2O5 may be applied, plant response likely</v>
      </c>
      <c r="L21" s="24"/>
      <c r="M21" s="16">
        <f t="shared" si="10"/>
        <v>0</v>
      </c>
      <c r="N21" s="4">
        <f t="shared" si="11"/>
        <v>0</v>
      </c>
      <c r="O21" s="4" t="str">
        <f t="shared" si="12"/>
        <v>L-</v>
      </c>
      <c r="P21" s="4">
        <f t="shared" si="13"/>
        <v>3</v>
      </c>
      <c r="Q21" s="4">
        <f t="shared" si="14"/>
        <v>130.68</v>
      </c>
      <c r="R21" s="19" t="str">
        <f t="shared" si="0"/>
        <v>K2O may be applied, plant response likely</v>
      </c>
    </row>
    <row r="22" spans="1:18" ht="54" customHeight="1" x14ac:dyDescent="0.2">
      <c r="A22" s="25"/>
      <c r="B22" s="17">
        <f t="shared" si="1"/>
        <v>0</v>
      </c>
      <c r="C22" s="11">
        <f t="shared" si="2"/>
        <v>-3.26</v>
      </c>
      <c r="D22" s="11">
        <f t="shared" si="3"/>
        <v>-103.5</v>
      </c>
      <c r="E22" s="11">
        <f t="shared" si="4"/>
        <v>-3.26</v>
      </c>
      <c r="F22" s="11">
        <f t="shared" si="5"/>
        <v>0</v>
      </c>
      <c r="G22" s="11" t="str">
        <f t="shared" si="6"/>
        <v>L-</v>
      </c>
      <c r="H22" s="11">
        <f t="shared" si="7"/>
        <v>3</v>
      </c>
      <c r="I22" s="11">
        <f t="shared" si="8"/>
        <v>130.68</v>
      </c>
      <c r="J22" s="15" t="str">
        <f t="shared" si="9"/>
        <v>P2O5 may be applied, plant response likely</v>
      </c>
      <c r="L22" s="26"/>
      <c r="M22" s="18">
        <f t="shared" si="10"/>
        <v>0</v>
      </c>
      <c r="N22" s="12">
        <f t="shared" si="11"/>
        <v>0</v>
      </c>
      <c r="O22" s="12" t="str">
        <f t="shared" si="12"/>
        <v>L-</v>
      </c>
      <c r="P22" s="12">
        <f t="shared" si="13"/>
        <v>3</v>
      </c>
      <c r="Q22" s="12">
        <f t="shared" si="14"/>
        <v>130.68</v>
      </c>
      <c r="R22" s="20" t="str">
        <f t="shared" si="0"/>
        <v>K2O may be applied, plant response likely</v>
      </c>
    </row>
    <row r="23" spans="1:18" ht="54" customHeight="1" x14ac:dyDescent="0.2">
      <c r="A23" s="24"/>
      <c r="B23" s="16">
        <f t="shared" si="1"/>
        <v>0</v>
      </c>
      <c r="C23" s="4">
        <f t="shared" si="2"/>
        <v>-3.26</v>
      </c>
      <c r="D23" s="4">
        <f t="shared" si="3"/>
        <v>-103.5</v>
      </c>
      <c r="E23" s="4">
        <f t="shared" si="4"/>
        <v>-3.26</v>
      </c>
      <c r="F23" s="4">
        <f t="shared" si="5"/>
        <v>0</v>
      </c>
      <c r="G23" s="4" t="str">
        <f t="shared" si="6"/>
        <v>L-</v>
      </c>
      <c r="H23" s="4">
        <f t="shared" si="7"/>
        <v>3</v>
      </c>
      <c r="I23" s="4">
        <f t="shared" si="8"/>
        <v>130.68</v>
      </c>
      <c r="J23" s="14" t="str">
        <f t="shared" si="9"/>
        <v>P2O5 may be applied, plant response likely</v>
      </c>
      <c r="L23" s="24"/>
      <c r="M23" s="16">
        <f t="shared" si="10"/>
        <v>0</v>
      </c>
      <c r="N23" s="4">
        <f t="shared" si="11"/>
        <v>0</v>
      </c>
      <c r="O23" s="4" t="str">
        <f t="shared" si="12"/>
        <v>L-</v>
      </c>
      <c r="P23" s="4">
        <f t="shared" si="13"/>
        <v>3</v>
      </c>
      <c r="Q23" s="4">
        <f t="shared" si="14"/>
        <v>130.68</v>
      </c>
      <c r="R23" s="19" t="str">
        <f t="shared" si="0"/>
        <v>K2O may be applied, plant response likely</v>
      </c>
    </row>
    <row r="24" spans="1:18" ht="54" customHeight="1" x14ac:dyDescent="0.2">
      <c r="A24" s="25"/>
      <c r="B24" s="17">
        <f t="shared" si="1"/>
        <v>0</v>
      </c>
      <c r="C24" s="11">
        <f t="shared" si="2"/>
        <v>-3.26</v>
      </c>
      <c r="D24" s="11">
        <f t="shared" si="3"/>
        <v>-103.5</v>
      </c>
      <c r="E24" s="11">
        <f t="shared" si="4"/>
        <v>-3.26</v>
      </c>
      <c r="F24" s="11">
        <f t="shared" si="5"/>
        <v>0</v>
      </c>
      <c r="G24" s="11" t="str">
        <f t="shared" si="6"/>
        <v>L-</v>
      </c>
      <c r="H24" s="11">
        <f t="shared" si="7"/>
        <v>3</v>
      </c>
      <c r="I24" s="11">
        <f t="shared" si="8"/>
        <v>130.68</v>
      </c>
      <c r="J24" s="15" t="str">
        <f t="shared" si="9"/>
        <v>P2O5 may be applied, plant response likely</v>
      </c>
      <c r="L24" s="26"/>
      <c r="M24" s="18">
        <f t="shared" si="10"/>
        <v>0</v>
      </c>
      <c r="N24" s="12">
        <f t="shared" si="11"/>
        <v>0</v>
      </c>
      <c r="O24" s="12" t="str">
        <f t="shared" si="12"/>
        <v>L-</v>
      </c>
      <c r="P24" s="12">
        <f t="shared" si="13"/>
        <v>3</v>
      </c>
      <c r="Q24" s="12">
        <f t="shared" si="14"/>
        <v>130.68</v>
      </c>
      <c r="R24" s="20" t="str">
        <f t="shared" si="0"/>
        <v>K2O may be applied, plant response likely</v>
      </c>
    </row>
    <row r="25" spans="1:18" ht="54" customHeight="1" x14ac:dyDescent="0.2">
      <c r="A25" s="24"/>
      <c r="B25" s="16">
        <f t="shared" si="1"/>
        <v>0</v>
      </c>
      <c r="C25" s="4">
        <f t="shared" si="2"/>
        <v>-3.26</v>
      </c>
      <c r="D25" s="4">
        <f t="shared" si="3"/>
        <v>-103.5</v>
      </c>
      <c r="E25" s="4">
        <f t="shared" si="4"/>
        <v>-3.26</v>
      </c>
      <c r="F25" s="4">
        <f t="shared" si="5"/>
        <v>0</v>
      </c>
      <c r="G25" s="4" t="str">
        <f t="shared" si="6"/>
        <v>L-</v>
      </c>
      <c r="H25" s="4">
        <f t="shared" si="7"/>
        <v>3</v>
      </c>
      <c r="I25" s="4">
        <f t="shared" si="8"/>
        <v>130.68</v>
      </c>
      <c r="J25" s="14" t="str">
        <f t="shared" si="9"/>
        <v>P2O5 may be applied, plant response likely</v>
      </c>
      <c r="L25" s="24"/>
      <c r="M25" s="16">
        <f t="shared" si="10"/>
        <v>0</v>
      </c>
      <c r="N25" s="4">
        <f t="shared" si="11"/>
        <v>0</v>
      </c>
      <c r="O25" s="4" t="str">
        <f t="shared" si="12"/>
        <v>L-</v>
      </c>
      <c r="P25" s="4">
        <f t="shared" si="13"/>
        <v>3</v>
      </c>
      <c r="Q25" s="4">
        <f t="shared" si="14"/>
        <v>130.68</v>
      </c>
      <c r="R25" s="19" t="str">
        <f t="shared" si="0"/>
        <v>K2O may be applied, plant response likely</v>
      </c>
    </row>
    <row r="26" spans="1:18" ht="54" customHeight="1" x14ac:dyDescent="0.2">
      <c r="A26" s="25"/>
      <c r="B26" s="17">
        <f t="shared" si="1"/>
        <v>0</v>
      </c>
      <c r="C26" s="11">
        <f t="shared" si="2"/>
        <v>-3.26</v>
      </c>
      <c r="D26" s="11">
        <f t="shared" si="3"/>
        <v>-103.5</v>
      </c>
      <c r="E26" s="11">
        <f t="shared" si="4"/>
        <v>-3.26</v>
      </c>
      <c r="F26" s="11">
        <f t="shared" si="5"/>
        <v>0</v>
      </c>
      <c r="G26" s="11" t="str">
        <f t="shared" si="6"/>
        <v>L-</v>
      </c>
      <c r="H26" s="11">
        <f t="shared" si="7"/>
        <v>3</v>
      </c>
      <c r="I26" s="11">
        <f t="shared" si="8"/>
        <v>130.68</v>
      </c>
      <c r="J26" s="15" t="str">
        <f t="shared" si="9"/>
        <v>P2O5 may be applied, plant response likely</v>
      </c>
      <c r="L26" s="26"/>
      <c r="M26" s="18">
        <f t="shared" si="10"/>
        <v>0</v>
      </c>
      <c r="N26" s="12">
        <f t="shared" si="11"/>
        <v>0</v>
      </c>
      <c r="O26" s="12" t="str">
        <f t="shared" si="12"/>
        <v>L-</v>
      </c>
      <c r="P26" s="12">
        <f t="shared" si="13"/>
        <v>3</v>
      </c>
      <c r="Q26" s="12">
        <f t="shared" si="14"/>
        <v>130.68</v>
      </c>
      <c r="R26" s="20" t="str">
        <f t="shared" si="0"/>
        <v>K2O may be applied, plant response likely</v>
      </c>
    </row>
    <row r="27" spans="1:18" ht="54" customHeight="1" x14ac:dyDescent="0.2">
      <c r="A27" s="24"/>
      <c r="B27" s="16">
        <f t="shared" si="1"/>
        <v>0</v>
      </c>
      <c r="C27" s="4">
        <f t="shared" si="2"/>
        <v>-3.26</v>
      </c>
      <c r="D27" s="4">
        <f t="shared" si="3"/>
        <v>-103.5</v>
      </c>
      <c r="E27" s="4">
        <f t="shared" si="4"/>
        <v>-3.26</v>
      </c>
      <c r="F27" s="4">
        <f t="shared" si="5"/>
        <v>0</v>
      </c>
      <c r="G27" s="4" t="str">
        <f t="shared" si="6"/>
        <v>L-</v>
      </c>
      <c r="H27" s="4">
        <f t="shared" si="7"/>
        <v>3</v>
      </c>
      <c r="I27" s="4">
        <f t="shared" si="8"/>
        <v>130.68</v>
      </c>
      <c r="J27" s="14" t="str">
        <f t="shared" si="9"/>
        <v>P2O5 may be applied, plant response likely</v>
      </c>
      <c r="L27" s="24"/>
      <c r="M27" s="16">
        <f t="shared" si="10"/>
        <v>0</v>
      </c>
      <c r="N27" s="4">
        <f t="shared" si="11"/>
        <v>0</v>
      </c>
      <c r="O27" s="4" t="str">
        <f t="shared" si="12"/>
        <v>L-</v>
      </c>
      <c r="P27" s="4">
        <f t="shared" si="13"/>
        <v>3</v>
      </c>
      <c r="Q27" s="4">
        <f t="shared" si="14"/>
        <v>130.68</v>
      </c>
      <c r="R27" s="19" t="str">
        <f t="shared" si="0"/>
        <v>K2O may be applied, plant response likely</v>
      </c>
    </row>
    <row r="28" spans="1:18" ht="54" customHeight="1" x14ac:dyDescent="0.2">
      <c r="A28" s="25"/>
      <c r="B28" s="17">
        <f t="shared" si="1"/>
        <v>0</v>
      </c>
      <c r="C28" s="11">
        <f t="shared" si="2"/>
        <v>-3.26</v>
      </c>
      <c r="D28" s="11">
        <f t="shared" si="3"/>
        <v>-103.5</v>
      </c>
      <c r="E28" s="11">
        <f t="shared" si="4"/>
        <v>-3.26</v>
      </c>
      <c r="F28" s="11">
        <f t="shared" si="5"/>
        <v>0</v>
      </c>
      <c r="G28" s="11" t="str">
        <f t="shared" si="6"/>
        <v>L-</v>
      </c>
      <c r="H28" s="11">
        <f t="shared" si="7"/>
        <v>3</v>
      </c>
      <c r="I28" s="11">
        <f t="shared" si="8"/>
        <v>130.68</v>
      </c>
      <c r="J28" s="15" t="str">
        <f t="shared" si="9"/>
        <v>P2O5 may be applied, plant response likely</v>
      </c>
      <c r="L28" s="26"/>
      <c r="M28" s="18">
        <f t="shared" si="10"/>
        <v>0</v>
      </c>
      <c r="N28" s="12">
        <f t="shared" si="11"/>
        <v>0</v>
      </c>
      <c r="O28" s="12" t="str">
        <f t="shared" si="12"/>
        <v>L-</v>
      </c>
      <c r="P28" s="12">
        <f t="shared" si="13"/>
        <v>3</v>
      </c>
      <c r="Q28" s="12">
        <f t="shared" si="14"/>
        <v>130.68</v>
      </c>
      <c r="R28" s="20" t="str">
        <f t="shared" si="0"/>
        <v>K2O may be applied, plant response likely</v>
      </c>
    </row>
    <row r="29" spans="1:18" ht="54" customHeight="1" x14ac:dyDescent="0.2">
      <c r="A29" s="24"/>
      <c r="B29" s="16">
        <f t="shared" si="1"/>
        <v>0</v>
      </c>
      <c r="C29" s="4">
        <f t="shared" si="2"/>
        <v>-3.26</v>
      </c>
      <c r="D29" s="4">
        <f t="shared" si="3"/>
        <v>-103.5</v>
      </c>
      <c r="E29" s="4">
        <f t="shared" si="4"/>
        <v>-3.26</v>
      </c>
      <c r="F29" s="4">
        <f t="shared" si="5"/>
        <v>0</v>
      </c>
      <c r="G29" s="4" t="str">
        <f t="shared" si="6"/>
        <v>L-</v>
      </c>
      <c r="H29" s="4">
        <f t="shared" si="7"/>
        <v>3</v>
      </c>
      <c r="I29" s="4">
        <f t="shared" si="8"/>
        <v>130.68</v>
      </c>
      <c r="J29" s="14" t="str">
        <f t="shared" si="9"/>
        <v>P2O5 may be applied, plant response likely</v>
      </c>
      <c r="L29" s="24"/>
      <c r="M29" s="16">
        <f t="shared" si="10"/>
        <v>0</v>
      </c>
      <c r="N29" s="4">
        <f t="shared" si="11"/>
        <v>0</v>
      </c>
      <c r="O29" s="4" t="str">
        <f t="shared" si="12"/>
        <v>L-</v>
      </c>
      <c r="P29" s="4">
        <f t="shared" si="13"/>
        <v>3</v>
      </c>
      <c r="Q29" s="4">
        <f t="shared" si="14"/>
        <v>130.68</v>
      </c>
      <c r="R29" s="19" t="str">
        <f t="shared" si="0"/>
        <v>K2O may be applied, plant response likely</v>
      </c>
    </row>
    <row r="30" spans="1:18" ht="54" customHeight="1" x14ac:dyDescent="0.2">
      <c r="A30" s="25"/>
      <c r="B30" s="17">
        <f t="shared" si="1"/>
        <v>0</v>
      </c>
      <c r="C30" s="11">
        <f t="shared" si="2"/>
        <v>-3.26</v>
      </c>
      <c r="D30" s="11">
        <f t="shared" si="3"/>
        <v>-103.5</v>
      </c>
      <c r="E30" s="11">
        <f t="shared" si="4"/>
        <v>-3.26</v>
      </c>
      <c r="F30" s="11">
        <f t="shared" si="5"/>
        <v>0</v>
      </c>
      <c r="G30" s="11" t="str">
        <f t="shared" si="6"/>
        <v>L-</v>
      </c>
      <c r="H30" s="11">
        <f t="shared" si="7"/>
        <v>3</v>
      </c>
      <c r="I30" s="11">
        <f t="shared" si="8"/>
        <v>130.68</v>
      </c>
      <c r="J30" s="15" t="str">
        <f t="shared" si="9"/>
        <v>P2O5 may be applied, plant response likely</v>
      </c>
      <c r="L30" s="26"/>
      <c r="M30" s="18">
        <f t="shared" si="10"/>
        <v>0</v>
      </c>
      <c r="N30" s="12">
        <f t="shared" si="11"/>
        <v>0</v>
      </c>
      <c r="O30" s="12" t="str">
        <f t="shared" si="12"/>
        <v>L-</v>
      </c>
      <c r="P30" s="12">
        <f t="shared" si="13"/>
        <v>3</v>
      </c>
      <c r="Q30" s="12">
        <f t="shared" si="14"/>
        <v>130.68</v>
      </c>
      <c r="R30" s="20" t="str">
        <f t="shared" si="0"/>
        <v>K2O may be applied, plant response likely</v>
      </c>
    </row>
    <row r="31" spans="1:18" ht="54" customHeight="1" x14ac:dyDescent="0.2">
      <c r="A31" s="24"/>
      <c r="B31" s="16">
        <f t="shared" si="1"/>
        <v>0</v>
      </c>
      <c r="C31" s="4">
        <f t="shared" si="2"/>
        <v>-3.26</v>
      </c>
      <c r="D31" s="4">
        <f t="shared" si="3"/>
        <v>-103.5</v>
      </c>
      <c r="E31" s="4">
        <f t="shared" si="4"/>
        <v>-3.26</v>
      </c>
      <c r="F31" s="4">
        <f t="shared" si="5"/>
        <v>0</v>
      </c>
      <c r="G31" s="4" t="str">
        <f t="shared" si="6"/>
        <v>L-</v>
      </c>
      <c r="H31" s="4">
        <f t="shared" si="7"/>
        <v>3</v>
      </c>
      <c r="I31" s="4">
        <f t="shared" si="8"/>
        <v>130.68</v>
      </c>
      <c r="J31" s="14" t="str">
        <f t="shared" si="9"/>
        <v>P2O5 may be applied, plant response likely</v>
      </c>
      <c r="L31" s="24"/>
      <c r="M31" s="16">
        <f t="shared" si="10"/>
        <v>0</v>
      </c>
      <c r="N31" s="4">
        <f t="shared" si="11"/>
        <v>0</v>
      </c>
      <c r="O31" s="4" t="str">
        <f t="shared" si="12"/>
        <v>L-</v>
      </c>
      <c r="P31" s="4">
        <f t="shared" si="13"/>
        <v>3</v>
      </c>
      <c r="Q31" s="4">
        <f t="shared" si="14"/>
        <v>130.68</v>
      </c>
      <c r="R31" s="19" t="str">
        <f t="shared" si="0"/>
        <v>K2O may be applied, plant response likely</v>
      </c>
    </row>
    <row r="32" spans="1:18" ht="54" customHeight="1" x14ac:dyDescent="0.2">
      <c r="A32" s="25"/>
      <c r="B32" s="17">
        <f t="shared" si="1"/>
        <v>0</v>
      </c>
      <c r="C32" s="11">
        <f t="shared" si="2"/>
        <v>-3.26</v>
      </c>
      <c r="D32" s="11">
        <f t="shared" si="3"/>
        <v>-103.5</v>
      </c>
      <c r="E32" s="11">
        <f t="shared" si="4"/>
        <v>-3.26</v>
      </c>
      <c r="F32" s="11">
        <f t="shared" si="5"/>
        <v>0</v>
      </c>
      <c r="G32" s="11" t="str">
        <f t="shared" si="6"/>
        <v>L-</v>
      </c>
      <c r="H32" s="11">
        <f t="shared" si="7"/>
        <v>3</v>
      </c>
      <c r="I32" s="11">
        <f t="shared" si="8"/>
        <v>130.68</v>
      </c>
      <c r="J32" s="15" t="str">
        <f t="shared" si="9"/>
        <v>P2O5 may be applied, plant response likely</v>
      </c>
      <c r="L32" s="26"/>
      <c r="M32" s="18">
        <f t="shared" si="10"/>
        <v>0</v>
      </c>
      <c r="N32" s="12">
        <f t="shared" si="11"/>
        <v>0</v>
      </c>
      <c r="O32" s="12" t="str">
        <f t="shared" si="12"/>
        <v>L-</v>
      </c>
      <c r="P32" s="12">
        <f t="shared" si="13"/>
        <v>3</v>
      </c>
      <c r="Q32" s="12">
        <f t="shared" si="14"/>
        <v>130.68</v>
      </c>
      <c r="R32" s="20" t="str">
        <f t="shared" si="0"/>
        <v>K2O may be applied, plant response likely</v>
      </c>
    </row>
    <row r="33" spans="1:18" ht="54" customHeight="1" x14ac:dyDescent="0.2">
      <c r="A33" s="24"/>
      <c r="B33" s="16">
        <f t="shared" si="1"/>
        <v>0</v>
      </c>
      <c r="C33" s="4">
        <f t="shared" si="2"/>
        <v>-3.26</v>
      </c>
      <c r="D33" s="4">
        <f t="shared" si="3"/>
        <v>-103.5</v>
      </c>
      <c r="E33" s="4">
        <f t="shared" si="4"/>
        <v>-3.26</v>
      </c>
      <c r="F33" s="4">
        <f t="shared" si="5"/>
        <v>0</v>
      </c>
      <c r="G33" s="4" t="str">
        <f t="shared" si="6"/>
        <v>L-</v>
      </c>
      <c r="H33" s="4">
        <f t="shared" si="7"/>
        <v>3</v>
      </c>
      <c r="I33" s="4">
        <f t="shared" si="8"/>
        <v>130.68</v>
      </c>
      <c r="J33" s="14" t="str">
        <f t="shared" si="9"/>
        <v>P2O5 may be applied, plant response likely</v>
      </c>
      <c r="L33" s="24"/>
      <c r="M33" s="16">
        <f t="shared" si="10"/>
        <v>0</v>
      </c>
      <c r="N33" s="4">
        <f t="shared" si="11"/>
        <v>0</v>
      </c>
      <c r="O33" s="4" t="str">
        <f t="shared" si="12"/>
        <v>L-</v>
      </c>
      <c r="P33" s="4">
        <f t="shared" si="13"/>
        <v>3</v>
      </c>
      <c r="Q33" s="4">
        <f t="shared" si="14"/>
        <v>130.68</v>
      </c>
      <c r="R33" s="19" t="str">
        <f t="shared" si="0"/>
        <v>K2O may be applied, plant response likely</v>
      </c>
    </row>
    <row r="34" spans="1:18" ht="54" customHeight="1" x14ac:dyDescent="0.2">
      <c r="A34" s="25"/>
      <c r="B34" s="17">
        <f t="shared" si="1"/>
        <v>0</v>
      </c>
      <c r="C34" s="11">
        <f t="shared" si="2"/>
        <v>-3.26</v>
      </c>
      <c r="D34" s="11">
        <f t="shared" si="3"/>
        <v>-103.5</v>
      </c>
      <c r="E34" s="11">
        <f t="shared" si="4"/>
        <v>-3.26</v>
      </c>
      <c r="F34" s="11">
        <f t="shared" si="5"/>
        <v>0</v>
      </c>
      <c r="G34" s="11" t="str">
        <f t="shared" si="6"/>
        <v>L-</v>
      </c>
      <c r="H34" s="11">
        <f t="shared" si="7"/>
        <v>3</v>
      </c>
      <c r="I34" s="11">
        <f t="shared" si="8"/>
        <v>130.68</v>
      </c>
      <c r="J34" s="15" t="str">
        <f t="shared" si="9"/>
        <v>P2O5 may be applied, plant response likely</v>
      </c>
      <c r="L34" s="26"/>
      <c r="M34" s="18">
        <f t="shared" si="10"/>
        <v>0</v>
      </c>
      <c r="N34" s="12">
        <f t="shared" si="11"/>
        <v>0</v>
      </c>
      <c r="O34" s="12" t="str">
        <f t="shared" si="12"/>
        <v>L-</v>
      </c>
      <c r="P34" s="12">
        <f t="shared" si="13"/>
        <v>3</v>
      </c>
      <c r="Q34" s="12">
        <f t="shared" si="14"/>
        <v>130.68</v>
      </c>
      <c r="R34" s="20" t="str">
        <f t="shared" si="0"/>
        <v>K2O may be applied, plant response likely</v>
      </c>
    </row>
    <row r="35" spans="1:18" ht="54" customHeight="1" x14ac:dyDescent="0.2">
      <c r="A35" s="24"/>
      <c r="B35" s="16">
        <f t="shared" si="1"/>
        <v>0</v>
      </c>
      <c r="C35" s="4">
        <f t="shared" si="2"/>
        <v>-3.26</v>
      </c>
      <c r="D35" s="4">
        <f t="shared" si="3"/>
        <v>-103.5</v>
      </c>
      <c r="E35" s="4">
        <f t="shared" si="4"/>
        <v>-3.26</v>
      </c>
      <c r="F35" s="4">
        <f t="shared" si="5"/>
        <v>0</v>
      </c>
      <c r="G35" s="4" t="str">
        <f t="shared" si="6"/>
        <v>L-</v>
      </c>
      <c r="H35" s="4">
        <f t="shared" si="7"/>
        <v>3</v>
      </c>
      <c r="I35" s="4">
        <f t="shared" si="8"/>
        <v>130.68</v>
      </c>
      <c r="J35" s="14" t="str">
        <f t="shared" si="9"/>
        <v>P2O5 may be applied, plant response likely</v>
      </c>
      <c r="L35" s="24"/>
      <c r="M35" s="16">
        <f t="shared" si="10"/>
        <v>0</v>
      </c>
      <c r="N35" s="4">
        <f t="shared" si="11"/>
        <v>0</v>
      </c>
      <c r="O35" s="4" t="str">
        <f t="shared" si="12"/>
        <v>L-</v>
      </c>
      <c r="P35" s="4">
        <f t="shared" si="13"/>
        <v>3</v>
      </c>
      <c r="Q35" s="4">
        <f t="shared" si="14"/>
        <v>130.68</v>
      </c>
      <c r="R35" s="19" t="str">
        <f t="shared" si="0"/>
        <v>K2O may be applied, plant response likely</v>
      </c>
    </row>
    <row r="36" spans="1:18" ht="54" customHeight="1" x14ac:dyDescent="0.2">
      <c r="A36" s="25"/>
      <c r="B36" s="17">
        <f t="shared" si="1"/>
        <v>0</v>
      </c>
      <c r="C36" s="11">
        <f t="shared" si="2"/>
        <v>-3.26</v>
      </c>
      <c r="D36" s="11">
        <f t="shared" si="3"/>
        <v>-103.5</v>
      </c>
      <c r="E36" s="11">
        <f t="shared" si="4"/>
        <v>-3.26</v>
      </c>
      <c r="F36" s="11">
        <f t="shared" si="5"/>
        <v>0</v>
      </c>
      <c r="G36" s="11" t="str">
        <f t="shared" si="6"/>
        <v>L-</v>
      </c>
      <c r="H36" s="11">
        <f t="shared" si="7"/>
        <v>3</v>
      </c>
      <c r="I36" s="11">
        <f t="shared" si="8"/>
        <v>130.68</v>
      </c>
      <c r="J36" s="15" t="str">
        <f t="shared" si="9"/>
        <v>P2O5 may be applied, plant response likely</v>
      </c>
      <c r="L36" s="26"/>
      <c r="M36" s="18">
        <f t="shared" si="10"/>
        <v>0</v>
      </c>
      <c r="N36" s="12">
        <f t="shared" si="11"/>
        <v>0</v>
      </c>
      <c r="O36" s="12" t="str">
        <f t="shared" si="12"/>
        <v>L-</v>
      </c>
      <c r="P36" s="12">
        <f t="shared" si="13"/>
        <v>3</v>
      </c>
      <c r="Q36" s="12">
        <f t="shared" si="14"/>
        <v>130.68</v>
      </c>
      <c r="R36" s="20" t="str">
        <f t="shared" si="0"/>
        <v>K2O may be applied, plant response likely</v>
      </c>
    </row>
    <row r="37" spans="1:18" ht="54" customHeight="1" x14ac:dyDescent="0.2">
      <c r="A37" s="24"/>
      <c r="B37" s="16">
        <f t="shared" si="1"/>
        <v>0</v>
      </c>
      <c r="C37" s="4">
        <f t="shared" si="2"/>
        <v>-3.26</v>
      </c>
      <c r="D37" s="4">
        <f t="shared" si="3"/>
        <v>-103.5</v>
      </c>
      <c r="E37" s="4">
        <f t="shared" si="4"/>
        <v>-3.26</v>
      </c>
      <c r="F37" s="4">
        <f t="shared" si="5"/>
        <v>0</v>
      </c>
      <c r="G37" s="4" t="str">
        <f t="shared" si="6"/>
        <v>L-</v>
      </c>
      <c r="H37" s="4">
        <f t="shared" si="7"/>
        <v>3</v>
      </c>
      <c r="I37" s="4">
        <f t="shared" si="8"/>
        <v>130.68</v>
      </c>
      <c r="J37" s="14" t="str">
        <f t="shared" si="9"/>
        <v>P2O5 may be applied, plant response likely</v>
      </c>
      <c r="L37" s="24"/>
      <c r="M37" s="16">
        <f t="shared" si="10"/>
        <v>0</v>
      </c>
      <c r="N37" s="4">
        <f t="shared" si="11"/>
        <v>0</v>
      </c>
      <c r="O37" s="4" t="str">
        <f t="shared" si="12"/>
        <v>L-</v>
      </c>
      <c r="P37" s="4">
        <f t="shared" si="13"/>
        <v>3</v>
      </c>
      <c r="Q37" s="4">
        <f t="shared" si="14"/>
        <v>130.68</v>
      </c>
      <c r="R37" s="19" t="str">
        <f t="shared" si="0"/>
        <v>K2O may be applied, plant response likely</v>
      </c>
    </row>
    <row r="38" spans="1:18" ht="54" customHeight="1" x14ac:dyDescent="0.2">
      <c r="A38" s="25"/>
      <c r="B38" s="17">
        <f t="shared" si="1"/>
        <v>0</v>
      </c>
      <c r="C38" s="11">
        <f t="shared" si="2"/>
        <v>-3.26</v>
      </c>
      <c r="D38" s="11">
        <f t="shared" si="3"/>
        <v>-103.5</v>
      </c>
      <c r="E38" s="11">
        <f t="shared" si="4"/>
        <v>-3.26</v>
      </c>
      <c r="F38" s="11">
        <f t="shared" si="5"/>
        <v>0</v>
      </c>
      <c r="G38" s="11" t="str">
        <f t="shared" si="6"/>
        <v>L-</v>
      </c>
      <c r="H38" s="11">
        <f t="shared" si="7"/>
        <v>3</v>
      </c>
      <c r="I38" s="11">
        <f t="shared" si="8"/>
        <v>130.68</v>
      </c>
      <c r="J38" s="15" t="str">
        <f t="shared" si="9"/>
        <v>P2O5 may be applied, plant response likely</v>
      </c>
      <c r="L38" s="26"/>
      <c r="M38" s="18">
        <f t="shared" si="10"/>
        <v>0</v>
      </c>
      <c r="N38" s="12">
        <f t="shared" si="11"/>
        <v>0</v>
      </c>
      <c r="O38" s="12" t="str">
        <f t="shared" si="12"/>
        <v>L-</v>
      </c>
      <c r="P38" s="12">
        <f t="shared" si="13"/>
        <v>3</v>
      </c>
      <c r="Q38" s="12">
        <f t="shared" si="14"/>
        <v>130.68</v>
      </c>
      <c r="R38" s="20" t="str">
        <f t="shared" si="0"/>
        <v>K2O may be applied, plant response likely</v>
      </c>
    </row>
    <row r="39" spans="1:18" ht="54" customHeight="1" x14ac:dyDescent="0.2">
      <c r="A39" s="24"/>
      <c r="B39" s="16">
        <f t="shared" si="1"/>
        <v>0</v>
      </c>
      <c r="C39" s="4">
        <f t="shared" si="2"/>
        <v>-3.26</v>
      </c>
      <c r="D39" s="4">
        <f t="shared" si="3"/>
        <v>-103.5</v>
      </c>
      <c r="E39" s="4">
        <f t="shared" si="4"/>
        <v>-3.26</v>
      </c>
      <c r="F39" s="4">
        <f t="shared" si="5"/>
        <v>0</v>
      </c>
      <c r="G39" s="4" t="str">
        <f t="shared" si="6"/>
        <v>L-</v>
      </c>
      <c r="H39" s="4">
        <f t="shared" si="7"/>
        <v>3</v>
      </c>
      <c r="I39" s="4">
        <f t="shared" si="8"/>
        <v>130.68</v>
      </c>
      <c r="J39" s="14" t="str">
        <f t="shared" si="9"/>
        <v>P2O5 may be applied, plant response likely</v>
      </c>
      <c r="L39" s="24"/>
      <c r="M39" s="16">
        <f t="shared" si="10"/>
        <v>0</v>
      </c>
      <c r="N39" s="4">
        <f t="shared" si="11"/>
        <v>0</v>
      </c>
      <c r="O39" s="4" t="str">
        <f t="shared" si="12"/>
        <v>L-</v>
      </c>
      <c r="P39" s="4">
        <f t="shared" si="13"/>
        <v>3</v>
      </c>
      <c r="Q39" s="4">
        <f t="shared" si="14"/>
        <v>130.68</v>
      </c>
      <c r="R39" s="19" t="str">
        <f t="shared" si="0"/>
        <v>K2O may be applied, plant response likely</v>
      </c>
    </row>
    <row r="40" spans="1:18" ht="54" customHeight="1" x14ac:dyDescent="0.2">
      <c r="A40" s="25"/>
      <c r="B40" s="17">
        <f t="shared" si="1"/>
        <v>0</v>
      </c>
      <c r="C40" s="11">
        <f t="shared" si="2"/>
        <v>-3.26</v>
      </c>
      <c r="D40" s="11">
        <f t="shared" si="3"/>
        <v>-103.5</v>
      </c>
      <c r="E40" s="11">
        <f t="shared" si="4"/>
        <v>-3.26</v>
      </c>
      <c r="F40" s="11">
        <f t="shared" si="5"/>
        <v>0</v>
      </c>
      <c r="G40" s="11" t="str">
        <f t="shared" si="6"/>
        <v>L-</v>
      </c>
      <c r="H40" s="11">
        <f t="shared" si="7"/>
        <v>3</v>
      </c>
      <c r="I40" s="11">
        <f t="shared" si="8"/>
        <v>130.68</v>
      </c>
      <c r="J40" s="15" t="str">
        <f t="shared" si="9"/>
        <v>P2O5 may be applied, plant response likely</v>
      </c>
      <c r="L40" s="26"/>
      <c r="M40" s="18">
        <f t="shared" si="10"/>
        <v>0</v>
      </c>
      <c r="N40" s="12">
        <f t="shared" si="11"/>
        <v>0</v>
      </c>
      <c r="O40" s="12" t="str">
        <f t="shared" si="12"/>
        <v>L-</v>
      </c>
      <c r="P40" s="12">
        <f t="shared" si="13"/>
        <v>3</v>
      </c>
      <c r="Q40" s="12">
        <f t="shared" si="14"/>
        <v>130.68</v>
      </c>
      <c r="R40" s="20" t="str">
        <f t="shared" si="0"/>
        <v>K2O may be applied, plant response likely</v>
      </c>
    </row>
    <row r="41" spans="1:18" ht="54" customHeight="1" x14ac:dyDescent="0.2">
      <c r="A41" s="24"/>
      <c r="B41" s="16">
        <f t="shared" si="1"/>
        <v>0</v>
      </c>
      <c r="C41" s="4">
        <f t="shared" si="2"/>
        <v>-3.26</v>
      </c>
      <c r="D41" s="4">
        <f t="shared" si="3"/>
        <v>-103.5</v>
      </c>
      <c r="E41" s="4">
        <f t="shared" si="4"/>
        <v>-3.26</v>
      </c>
      <c r="F41" s="4">
        <f t="shared" si="5"/>
        <v>0</v>
      </c>
      <c r="G41" s="4" t="str">
        <f t="shared" si="6"/>
        <v>L-</v>
      </c>
      <c r="H41" s="4">
        <f t="shared" si="7"/>
        <v>3</v>
      </c>
      <c r="I41" s="4">
        <f t="shared" si="8"/>
        <v>130.68</v>
      </c>
      <c r="J41" s="14" t="str">
        <f t="shared" si="9"/>
        <v>P2O5 may be applied, plant response likely</v>
      </c>
      <c r="L41" s="24"/>
      <c r="M41" s="16">
        <f t="shared" si="10"/>
        <v>0</v>
      </c>
      <c r="N41" s="4">
        <f t="shared" si="11"/>
        <v>0</v>
      </c>
      <c r="O41" s="4" t="str">
        <f t="shared" si="12"/>
        <v>L-</v>
      </c>
      <c r="P41" s="4">
        <f t="shared" si="13"/>
        <v>3</v>
      </c>
      <c r="Q41" s="4">
        <f t="shared" si="14"/>
        <v>130.68</v>
      </c>
      <c r="R41" s="19" t="str">
        <f t="shared" si="0"/>
        <v>K2O may be applied, plant response likely</v>
      </c>
    </row>
    <row r="42" spans="1:18" ht="54" customHeight="1" x14ac:dyDescent="0.2">
      <c r="A42" s="25"/>
      <c r="B42" s="17">
        <f t="shared" si="1"/>
        <v>0</v>
      </c>
      <c r="C42" s="11">
        <f t="shared" si="2"/>
        <v>-3.26</v>
      </c>
      <c r="D42" s="11">
        <f t="shared" si="3"/>
        <v>-103.5</v>
      </c>
      <c r="E42" s="11">
        <f t="shared" si="4"/>
        <v>-3.26</v>
      </c>
      <c r="F42" s="11">
        <f t="shared" si="5"/>
        <v>0</v>
      </c>
      <c r="G42" s="11" t="str">
        <f t="shared" si="6"/>
        <v>L-</v>
      </c>
      <c r="H42" s="11">
        <f t="shared" si="7"/>
        <v>3</v>
      </c>
      <c r="I42" s="11">
        <f t="shared" si="8"/>
        <v>130.68</v>
      </c>
      <c r="J42" s="15" t="str">
        <f t="shared" si="9"/>
        <v>P2O5 may be applied, plant response likely</v>
      </c>
      <c r="L42" s="26"/>
      <c r="M42" s="18">
        <f t="shared" si="10"/>
        <v>0</v>
      </c>
      <c r="N42" s="12">
        <f t="shared" si="11"/>
        <v>0</v>
      </c>
      <c r="O42" s="12" t="str">
        <f t="shared" si="12"/>
        <v>L-</v>
      </c>
      <c r="P42" s="12">
        <f t="shared" si="13"/>
        <v>3</v>
      </c>
      <c r="Q42" s="12">
        <f t="shared" si="14"/>
        <v>130.68</v>
      </c>
      <c r="R42" s="20" t="str">
        <f t="shared" si="0"/>
        <v>K2O may be applied, plant response likely</v>
      </c>
    </row>
    <row r="43" spans="1:18" ht="54" customHeight="1" x14ac:dyDescent="0.2">
      <c r="A43" s="24"/>
      <c r="B43" s="16">
        <f t="shared" si="1"/>
        <v>0</v>
      </c>
      <c r="C43" s="4">
        <f t="shared" si="2"/>
        <v>-3.26</v>
      </c>
      <c r="D43" s="4">
        <f t="shared" si="3"/>
        <v>-103.5</v>
      </c>
      <c r="E43" s="4">
        <f t="shared" si="4"/>
        <v>-3.26</v>
      </c>
      <c r="F43" s="4">
        <f t="shared" si="5"/>
        <v>0</v>
      </c>
      <c r="G43" s="4" t="str">
        <f t="shared" si="6"/>
        <v>L-</v>
      </c>
      <c r="H43" s="4">
        <f t="shared" si="7"/>
        <v>3</v>
      </c>
      <c r="I43" s="4">
        <f t="shared" si="8"/>
        <v>130.68</v>
      </c>
      <c r="J43" s="14" t="str">
        <f t="shared" si="9"/>
        <v>P2O5 may be applied, plant response likely</v>
      </c>
      <c r="L43" s="24"/>
      <c r="M43" s="16">
        <f t="shared" si="10"/>
        <v>0</v>
      </c>
      <c r="N43" s="4">
        <f t="shared" si="11"/>
        <v>0</v>
      </c>
      <c r="O43" s="4" t="str">
        <f t="shared" si="12"/>
        <v>L-</v>
      </c>
      <c r="P43" s="4">
        <f t="shared" si="13"/>
        <v>3</v>
      </c>
      <c r="Q43" s="4">
        <f t="shared" si="14"/>
        <v>130.68</v>
      </c>
      <c r="R43" s="19" t="str">
        <f t="shared" si="0"/>
        <v>K2O may be applied, plant response likely</v>
      </c>
    </row>
    <row r="44" spans="1:18" ht="54" customHeight="1" x14ac:dyDescent="0.2">
      <c r="A44" s="25"/>
      <c r="B44" s="17">
        <f t="shared" si="1"/>
        <v>0</v>
      </c>
      <c r="C44" s="11">
        <f t="shared" si="2"/>
        <v>-3.26</v>
      </c>
      <c r="D44" s="11">
        <f t="shared" si="3"/>
        <v>-103.5</v>
      </c>
      <c r="E44" s="11">
        <f t="shared" si="4"/>
        <v>-3.26</v>
      </c>
      <c r="F44" s="11">
        <f t="shared" si="5"/>
        <v>0</v>
      </c>
      <c r="G44" s="11" t="str">
        <f t="shared" si="6"/>
        <v>L-</v>
      </c>
      <c r="H44" s="11">
        <f t="shared" si="7"/>
        <v>3</v>
      </c>
      <c r="I44" s="11">
        <f t="shared" si="8"/>
        <v>130.68</v>
      </c>
      <c r="J44" s="15" t="str">
        <f t="shared" si="9"/>
        <v>P2O5 may be applied, plant response likely</v>
      </c>
      <c r="L44" s="26"/>
      <c r="M44" s="18">
        <f t="shared" si="10"/>
        <v>0</v>
      </c>
      <c r="N44" s="12">
        <f t="shared" si="11"/>
        <v>0</v>
      </c>
      <c r="O44" s="12" t="str">
        <f t="shared" si="12"/>
        <v>L-</v>
      </c>
      <c r="P44" s="12">
        <f t="shared" si="13"/>
        <v>3</v>
      </c>
      <c r="Q44" s="12">
        <f t="shared" si="14"/>
        <v>130.68</v>
      </c>
      <c r="R44" s="20" t="str">
        <f t="shared" si="0"/>
        <v>K2O may be applied, plant response likely</v>
      </c>
    </row>
    <row r="45" spans="1:18" ht="54" customHeight="1" x14ac:dyDescent="0.2">
      <c r="A45" s="24"/>
      <c r="B45" s="16">
        <f t="shared" si="1"/>
        <v>0</v>
      </c>
      <c r="C45" s="4">
        <f t="shared" si="2"/>
        <v>-3.26</v>
      </c>
      <c r="D45" s="4">
        <f t="shared" si="3"/>
        <v>-103.5</v>
      </c>
      <c r="E45" s="4">
        <f t="shared" si="4"/>
        <v>-3.26</v>
      </c>
      <c r="F45" s="4">
        <f t="shared" si="5"/>
        <v>0</v>
      </c>
      <c r="G45" s="4" t="str">
        <f t="shared" si="6"/>
        <v>L-</v>
      </c>
      <c r="H45" s="4">
        <f t="shared" si="7"/>
        <v>3</v>
      </c>
      <c r="I45" s="4">
        <f t="shared" si="8"/>
        <v>130.68</v>
      </c>
      <c r="J45" s="14" t="str">
        <f t="shared" si="9"/>
        <v>P2O5 may be applied, plant response likely</v>
      </c>
      <c r="L45" s="24"/>
      <c r="M45" s="16">
        <f t="shared" si="10"/>
        <v>0</v>
      </c>
      <c r="N45" s="4">
        <f t="shared" si="11"/>
        <v>0</v>
      </c>
      <c r="O45" s="4" t="str">
        <f t="shared" si="12"/>
        <v>L-</v>
      </c>
      <c r="P45" s="4">
        <f t="shared" si="13"/>
        <v>3</v>
      </c>
      <c r="Q45" s="4">
        <f t="shared" si="14"/>
        <v>130.68</v>
      </c>
      <c r="R45" s="19" t="str">
        <f t="shared" si="0"/>
        <v>K2O may be applied, plant response likely</v>
      </c>
    </row>
    <row r="46" spans="1:18" ht="54" customHeight="1" x14ac:dyDescent="0.2">
      <c r="A46" s="25"/>
      <c r="B46" s="17">
        <f t="shared" si="1"/>
        <v>0</v>
      </c>
      <c r="C46" s="11">
        <f t="shared" si="2"/>
        <v>-3.26</v>
      </c>
      <c r="D46" s="11">
        <f t="shared" si="3"/>
        <v>-103.5</v>
      </c>
      <c r="E46" s="11">
        <f t="shared" si="4"/>
        <v>-3.26</v>
      </c>
      <c r="F46" s="11">
        <f t="shared" si="5"/>
        <v>0</v>
      </c>
      <c r="G46" s="11" t="str">
        <f t="shared" si="6"/>
        <v>L-</v>
      </c>
      <c r="H46" s="11">
        <f t="shared" si="7"/>
        <v>3</v>
      </c>
      <c r="I46" s="11">
        <f t="shared" si="8"/>
        <v>130.68</v>
      </c>
      <c r="J46" s="15" t="str">
        <f t="shared" si="9"/>
        <v>P2O5 may be applied, plant response likely</v>
      </c>
      <c r="L46" s="26"/>
      <c r="M46" s="18">
        <f t="shared" si="10"/>
        <v>0</v>
      </c>
      <c r="N46" s="12">
        <f t="shared" si="11"/>
        <v>0</v>
      </c>
      <c r="O46" s="12" t="str">
        <f t="shared" si="12"/>
        <v>L-</v>
      </c>
      <c r="P46" s="12">
        <f t="shared" si="13"/>
        <v>3</v>
      </c>
      <c r="Q46" s="12">
        <f t="shared" si="14"/>
        <v>130.68</v>
      </c>
      <c r="R46" s="20" t="str">
        <f t="shared" si="0"/>
        <v>K2O may be applied, plant response likely</v>
      </c>
    </row>
    <row r="47" spans="1:18" ht="54" customHeight="1" x14ac:dyDescent="0.2">
      <c r="A47" s="24"/>
      <c r="B47" s="16">
        <f t="shared" si="1"/>
        <v>0</v>
      </c>
      <c r="C47" s="4">
        <f t="shared" si="2"/>
        <v>-3.26</v>
      </c>
      <c r="D47" s="4">
        <f t="shared" si="3"/>
        <v>-103.5</v>
      </c>
      <c r="E47" s="4">
        <f t="shared" si="4"/>
        <v>-3.26</v>
      </c>
      <c r="F47" s="4">
        <f t="shared" si="5"/>
        <v>0</v>
      </c>
      <c r="G47" s="4" t="str">
        <f t="shared" si="6"/>
        <v>L-</v>
      </c>
      <c r="H47" s="4">
        <f t="shared" si="7"/>
        <v>3</v>
      </c>
      <c r="I47" s="4">
        <f t="shared" si="8"/>
        <v>130.68</v>
      </c>
      <c r="J47" s="14" t="str">
        <f t="shared" si="9"/>
        <v>P2O5 may be applied, plant response likely</v>
      </c>
      <c r="L47" s="24"/>
      <c r="M47" s="16">
        <f t="shared" si="10"/>
        <v>0</v>
      </c>
      <c r="N47" s="4">
        <f t="shared" si="11"/>
        <v>0</v>
      </c>
      <c r="O47" s="4" t="str">
        <f t="shared" si="12"/>
        <v>L-</v>
      </c>
      <c r="P47" s="4">
        <f t="shared" si="13"/>
        <v>3</v>
      </c>
      <c r="Q47" s="4">
        <f t="shared" si="14"/>
        <v>130.68</v>
      </c>
      <c r="R47" s="19" t="str">
        <f t="shared" si="0"/>
        <v>K2O may be applied, plant response likely</v>
      </c>
    </row>
    <row r="48" spans="1:18" ht="54" customHeight="1" x14ac:dyDescent="0.2">
      <c r="A48" s="25"/>
      <c r="B48" s="17">
        <f t="shared" si="1"/>
        <v>0</v>
      </c>
      <c r="C48" s="11">
        <f t="shared" si="2"/>
        <v>-3.26</v>
      </c>
      <c r="D48" s="11">
        <f t="shared" si="3"/>
        <v>-103.5</v>
      </c>
      <c r="E48" s="11">
        <f t="shared" si="4"/>
        <v>-3.26</v>
      </c>
      <c r="F48" s="11">
        <f t="shared" si="5"/>
        <v>0</v>
      </c>
      <c r="G48" s="11" t="str">
        <f t="shared" si="6"/>
        <v>L-</v>
      </c>
      <c r="H48" s="11">
        <f t="shared" si="7"/>
        <v>3</v>
      </c>
      <c r="I48" s="11">
        <f t="shared" si="8"/>
        <v>130.68</v>
      </c>
      <c r="J48" s="15" t="str">
        <f t="shared" si="9"/>
        <v>P2O5 may be applied, plant response likely</v>
      </c>
      <c r="L48" s="26"/>
      <c r="M48" s="18">
        <f t="shared" si="10"/>
        <v>0</v>
      </c>
      <c r="N48" s="12">
        <f t="shared" si="11"/>
        <v>0</v>
      </c>
      <c r="O48" s="12" t="str">
        <f t="shared" si="12"/>
        <v>L-</v>
      </c>
      <c r="P48" s="12">
        <f t="shared" si="13"/>
        <v>3</v>
      </c>
      <c r="Q48" s="12">
        <f t="shared" si="14"/>
        <v>130.68</v>
      </c>
      <c r="R48" s="20" t="str">
        <f t="shared" si="0"/>
        <v>K2O may be applied, plant response likely</v>
      </c>
    </row>
    <row r="49" spans="1:18" ht="54" customHeight="1" x14ac:dyDescent="0.2">
      <c r="A49" s="24"/>
      <c r="B49" s="16">
        <f t="shared" si="1"/>
        <v>0</v>
      </c>
      <c r="C49" s="4">
        <f t="shared" si="2"/>
        <v>-3.26</v>
      </c>
      <c r="D49" s="4">
        <f t="shared" si="3"/>
        <v>-103.5</v>
      </c>
      <c r="E49" s="4">
        <f t="shared" si="4"/>
        <v>-3.26</v>
      </c>
      <c r="F49" s="4">
        <f t="shared" si="5"/>
        <v>0</v>
      </c>
      <c r="G49" s="4" t="str">
        <f t="shared" si="6"/>
        <v>L-</v>
      </c>
      <c r="H49" s="4">
        <f t="shared" si="7"/>
        <v>3</v>
      </c>
      <c r="I49" s="4">
        <f t="shared" si="8"/>
        <v>130.68</v>
      </c>
      <c r="J49" s="14" t="str">
        <f t="shared" si="9"/>
        <v>P2O5 may be applied, plant response likely</v>
      </c>
      <c r="L49" s="24"/>
      <c r="M49" s="16">
        <f t="shared" si="10"/>
        <v>0</v>
      </c>
      <c r="N49" s="4">
        <f t="shared" si="11"/>
        <v>0</v>
      </c>
      <c r="O49" s="4" t="str">
        <f t="shared" si="12"/>
        <v>L-</v>
      </c>
      <c r="P49" s="4">
        <f t="shared" si="13"/>
        <v>3</v>
      </c>
      <c r="Q49" s="4">
        <f t="shared" si="14"/>
        <v>130.68</v>
      </c>
      <c r="R49" s="19" t="str">
        <f t="shared" si="0"/>
        <v>K2O may be applied, plant response likely</v>
      </c>
    </row>
    <row r="50" spans="1:18" ht="54" customHeight="1" x14ac:dyDescent="0.2">
      <c r="A50" s="25"/>
      <c r="B50" s="17">
        <f t="shared" si="1"/>
        <v>0</v>
      </c>
      <c r="C50" s="11">
        <f t="shared" si="2"/>
        <v>-3.26</v>
      </c>
      <c r="D50" s="11">
        <f t="shared" si="3"/>
        <v>-103.5</v>
      </c>
      <c r="E50" s="11">
        <f t="shared" si="4"/>
        <v>-3.26</v>
      </c>
      <c r="F50" s="11">
        <f t="shared" si="5"/>
        <v>0</v>
      </c>
      <c r="G50" s="11" t="str">
        <f t="shared" si="6"/>
        <v>L-</v>
      </c>
      <c r="H50" s="11">
        <f t="shared" si="7"/>
        <v>3</v>
      </c>
      <c r="I50" s="11">
        <f t="shared" si="8"/>
        <v>130.68</v>
      </c>
      <c r="J50" s="15" t="str">
        <f t="shared" si="9"/>
        <v>P2O5 may be applied, plant response likely</v>
      </c>
      <c r="L50" s="26"/>
      <c r="M50" s="18">
        <f t="shared" si="10"/>
        <v>0</v>
      </c>
      <c r="N50" s="12">
        <f t="shared" si="11"/>
        <v>0</v>
      </c>
      <c r="O50" s="12" t="str">
        <f t="shared" si="12"/>
        <v>L-</v>
      </c>
      <c r="P50" s="12">
        <f t="shared" si="13"/>
        <v>3</v>
      </c>
      <c r="Q50" s="12">
        <f t="shared" si="14"/>
        <v>130.68</v>
      </c>
      <c r="R50" s="20" t="str">
        <f t="shared" si="0"/>
        <v>K2O may be applied, plant response likely</v>
      </c>
    </row>
    <row r="51" spans="1:18" ht="54" customHeight="1" x14ac:dyDescent="0.2">
      <c r="A51" s="24"/>
      <c r="B51" s="16">
        <f t="shared" si="1"/>
        <v>0</v>
      </c>
      <c r="C51" s="4">
        <f t="shared" si="2"/>
        <v>-3.26</v>
      </c>
      <c r="D51" s="4">
        <f t="shared" si="3"/>
        <v>-103.5</v>
      </c>
      <c r="E51" s="4">
        <f t="shared" si="4"/>
        <v>-3.26</v>
      </c>
      <c r="F51" s="4">
        <f t="shared" si="5"/>
        <v>0</v>
      </c>
      <c r="G51" s="4" t="str">
        <f t="shared" si="6"/>
        <v>L-</v>
      </c>
      <c r="H51" s="4">
        <f t="shared" si="7"/>
        <v>3</v>
      </c>
      <c r="I51" s="4">
        <f t="shared" si="8"/>
        <v>130.68</v>
      </c>
      <c r="J51" s="14" t="str">
        <f t="shared" si="9"/>
        <v>P2O5 may be applied, plant response likely</v>
      </c>
      <c r="L51" s="24"/>
      <c r="M51" s="16">
        <f t="shared" si="10"/>
        <v>0</v>
      </c>
      <c r="N51" s="4">
        <f t="shared" si="11"/>
        <v>0</v>
      </c>
      <c r="O51" s="4" t="str">
        <f t="shared" si="12"/>
        <v>L-</v>
      </c>
      <c r="P51" s="4">
        <f t="shared" si="13"/>
        <v>3</v>
      </c>
      <c r="Q51" s="4">
        <f t="shared" si="14"/>
        <v>130.68</v>
      </c>
      <c r="R51" s="19" t="str">
        <f t="shared" si="0"/>
        <v>K2O may be applied, plant response likely</v>
      </c>
    </row>
    <row r="52" spans="1:18" ht="54" customHeight="1" x14ac:dyDescent="0.2">
      <c r="A52" s="25"/>
      <c r="B52" s="17">
        <f t="shared" si="1"/>
        <v>0</v>
      </c>
      <c r="C52" s="11">
        <f t="shared" si="2"/>
        <v>-3.26</v>
      </c>
      <c r="D52" s="11">
        <f t="shared" si="3"/>
        <v>-103.5</v>
      </c>
      <c r="E52" s="11">
        <f t="shared" si="4"/>
        <v>-3.26</v>
      </c>
      <c r="F52" s="11">
        <f t="shared" si="5"/>
        <v>0</v>
      </c>
      <c r="G52" s="11" t="str">
        <f t="shared" si="6"/>
        <v>L-</v>
      </c>
      <c r="H52" s="11">
        <f t="shared" si="7"/>
        <v>3</v>
      </c>
      <c r="I52" s="11">
        <f t="shared" si="8"/>
        <v>130.68</v>
      </c>
      <c r="J52" s="15" t="str">
        <f t="shared" si="9"/>
        <v>P2O5 may be applied, plant response likely</v>
      </c>
      <c r="L52" s="26"/>
      <c r="M52" s="18">
        <f t="shared" si="10"/>
        <v>0</v>
      </c>
      <c r="N52" s="12">
        <f t="shared" si="11"/>
        <v>0</v>
      </c>
      <c r="O52" s="12" t="str">
        <f t="shared" si="12"/>
        <v>L-</v>
      </c>
      <c r="P52" s="12">
        <f t="shared" si="13"/>
        <v>3</v>
      </c>
      <c r="Q52" s="12">
        <f t="shared" si="14"/>
        <v>130.68</v>
      </c>
      <c r="R52" s="20" t="str">
        <f t="shared" si="0"/>
        <v>K2O may be applied, plant response likely</v>
      </c>
    </row>
    <row r="53" spans="1:18" ht="54" customHeight="1" x14ac:dyDescent="0.2">
      <c r="A53" s="24"/>
      <c r="B53" s="16">
        <f t="shared" si="1"/>
        <v>0</v>
      </c>
      <c r="C53" s="4">
        <f t="shared" si="2"/>
        <v>-3.26</v>
      </c>
      <c r="D53" s="4">
        <f t="shared" si="3"/>
        <v>-103.5</v>
      </c>
      <c r="E53" s="4">
        <f t="shared" si="4"/>
        <v>-3.26</v>
      </c>
      <c r="F53" s="4">
        <f t="shared" si="5"/>
        <v>0</v>
      </c>
      <c r="G53" s="4" t="str">
        <f t="shared" si="6"/>
        <v>L-</v>
      </c>
      <c r="H53" s="4">
        <f t="shared" si="7"/>
        <v>3</v>
      </c>
      <c r="I53" s="4">
        <f t="shared" si="8"/>
        <v>130.68</v>
      </c>
      <c r="J53" s="14" t="str">
        <f t="shared" si="9"/>
        <v>P2O5 may be applied, plant response likely</v>
      </c>
      <c r="L53" s="24"/>
      <c r="M53" s="16">
        <f t="shared" si="10"/>
        <v>0</v>
      </c>
      <c r="N53" s="4">
        <f t="shared" si="11"/>
        <v>0</v>
      </c>
      <c r="O53" s="4" t="str">
        <f t="shared" si="12"/>
        <v>L-</v>
      </c>
      <c r="P53" s="4">
        <f t="shared" si="13"/>
        <v>3</v>
      </c>
      <c r="Q53" s="4">
        <f t="shared" si="14"/>
        <v>130.68</v>
      </c>
      <c r="R53" s="19" t="str">
        <f t="shared" si="0"/>
        <v>K2O may be applied, plant response likely</v>
      </c>
    </row>
    <row r="54" spans="1:18" ht="54" customHeight="1" x14ac:dyDescent="0.2">
      <c r="A54" s="25"/>
      <c r="B54" s="17">
        <f t="shared" si="1"/>
        <v>0</v>
      </c>
      <c r="C54" s="11">
        <f t="shared" si="2"/>
        <v>-3.26</v>
      </c>
      <c r="D54" s="11">
        <f t="shared" si="3"/>
        <v>-103.5</v>
      </c>
      <c r="E54" s="11">
        <f t="shared" si="4"/>
        <v>-3.26</v>
      </c>
      <c r="F54" s="11">
        <f t="shared" si="5"/>
        <v>0</v>
      </c>
      <c r="G54" s="11" t="str">
        <f t="shared" si="6"/>
        <v>L-</v>
      </c>
      <c r="H54" s="11">
        <f t="shared" si="7"/>
        <v>3</v>
      </c>
      <c r="I54" s="11">
        <f t="shared" si="8"/>
        <v>130.68</v>
      </c>
      <c r="J54" s="15" t="str">
        <f t="shared" si="9"/>
        <v>P2O5 may be applied, plant response likely</v>
      </c>
      <c r="L54" s="26"/>
      <c r="M54" s="18">
        <f t="shared" si="10"/>
        <v>0</v>
      </c>
      <c r="N54" s="12">
        <f t="shared" si="11"/>
        <v>0</v>
      </c>
      <c r="O54" s="12" t="str">
        <f t="shared" si="12"/>
        <v>L-</v>
      </c>
      <c r="P54" s="12">
        <f t="shared" si="13"/>
        <v>3</v>
      </c>
      <c r="Q54" s="12">
        <f t="shared" si="14"/>
        <v>130.68</v>
      </c>
      <c r="R54" s="20" t="str">
        <f t="shared" si="0"/>
        <v>K2O may be applied, plant response likely</v>
      </c>
    </row>
    <row r="55" spans="1:18" ht="54" customHeight="1" x14ac:dyDescent="0.2">
      <c r="A55" s="24"/>
      <c r="B55" s="16">
        <f t="shared" si="1"/>
        <v>0</v>
      </c>
      <c r="C55" s="4">
        <f t="shared" si="2"/>
        <v>-3.26</v>
      </c>
      <c r="D55" s="4">
        <f t="shared" si="3"/>
        <v>-103.5</v>
      </c>
      <c r="E55" s="4">
        <f t="shared" si="4"/>
        <v>-3.26</v>
      </c>
      <c r="F55" s="4">
        <f t="shared" si="5"/>
        <v>0</v>
      </c>
      <c r="G55" s="4" t="str">
        <f t="shared" si="6"/>
        <v>L-</v>
      </c>
      <c r="H55" s="4">
        <f t="shared" si="7"/>
        <v>3</v>
      </c>
      <c r="I55" s="4">
        <f t="shared" si="8"/>
        <v>130.68</v>
      </c>
      <c r="J55" s="14" t="str">
        <f t="shared" si="9"/>
        <v>P2O5 may be applied, plant response likely</v>
      </c>
      <c r="L55" s="24"/>
      <c r="M55" s="16">
        <f t="shared" si="10"/>
        <v>0</v>
      </c>
      <c r="N55" s="4">
        <f t="shared" si="11"/>
        <v>0</v>
      </c>
      <c r="O55" s="4" t="str">
        <f t="shared" si="12"/>
        <v>L-</v>
      </c>
      <c r="P55" s="4">
        <f t="shared" si="13"/>
        <v>3</v>
      </c>
      <c r="Q55" s="4">
        <f t="shared" si="14"/>
        <v>130.68</v>
      </c>
      <c r="R55" s="19" t="str">
        <f t="shared" si="0"/>
        <v>K2O may be applied, plant response likely</v>
      </c>
    </row>
    <row r="56" spans="1:18" ht="54" customHeight="1" x14ac:dyDescent="0.2">
      <c r="A56" s="25"/>
      <c r="B56" s="17">
        <f t="shared" si="1"/>
        <v>0</v>
      </c>
      <c r="C56" s="11">
        <f t="shared" si="2"/>
        <v>-3.26</v>
      </c>
      <c r="D56" s="11">
        <f t="shared" si="3"/>
        <v>-103.5</v>
      </c>
      <c r="E56" s="11">
        <f t="shared" si="4"/>
        <v>-3.26</v>
      </c>
      <c r="F56" s="11">
        <f t="shared" si="5"/>
        <v>0</v>
      </c>
      <c r="G56" s="11" t="str">
        <f t="shared" si="6"/>
        <v>L-</v>
      </c>
      <c r="H56" s="11">
        <f t="shared" si="7"/>
        <v>3</v>
      </c>
      <c r="I56" s="11">
        <f t="shared" si="8"/>
        <v>130.68</v>
      </c>
      <c r="J56" s="15" t="str">
        <f t="shared" si="9"/>
        <v>P2O5 may be applied, plant response likely</v>
      </c>
      <c r="L56" s="26"/>
      <c r="M56" s="18">
        <f t="shared" si="10"/>
        <v>0</v>
      </c>
      <c r="N56" s="12">
        <f t="shared" si="11"/>
        <v>0</v>
      </c>
      <c r="O56" s="12" t="str">
        <f t="shared" si="12"/>
        <v>L-</v>
      </c>
      <c r="P56" s="12">
        <f t="shared" si="13"/>
        <v>3</v>
      </c>
      <c r="Q56" s="12">
        <f t="shared" si="14"/>
        <v>130.68</v>
      </c>
      <c r="R56" s="20" t="str">
        <f t="shared" si="0"/>
        <v>K2O may be applied, plant response likely</v>
      </c>
    </row>
    <row r="59" spans="1:18" hidden="1" x14ac:dyDescent="0.2">
      <c r="A59" t="s">
        <v>6</v>
      </c>
      <c r="B59" t="s">
        <v>7</v>
      </c>
    </row>
    <row r="60" spans="1:18" hidden="1" x14ac:dyDescent="0.2">
      <c r="A60">
        <v>-500</v>
      </c>
      <c r="B60" s="3" t="s">
        <v>8</v>
      </c>
    </row>
    <row r="61" spans="1:18" hidden="1" x14ac:dyDescent="0.2">
      <c r="A61">
        <v>0</v>
      </c>
      <c r="B61" s="3" t="s">
        <v>8</v>
      </c>
    </row>
    <row r="62" spans="1:18" hidden="1" x14ac:dyDescent="0.2">
      <c r="A62">
        <v>2</v>
      </c>
      <c r="B62" s="3" t="s">
        <v>9</v>
      </c>
    </row>
    <row r="63" spans="1:18" hidden="1" x14ac:dyDescent="0.2">
      <c r="A63">
        <v>5</v>
      </c>
      <c r="B63" s="3" t="s">
        <v>10</v>
      </c>
    </row>
    <row r="64" spans="1:18" hidden="1" x14ac:dyDescent="0.2">
      <c r="A64">
        <v>6</v>
      </c>
      <c r="B64" s="3" t="s">
        <v>11</v>
      </c>
      <c r="C64" s="5"/>
    </row>
    <row r="65" spans="1:3" hidden="1" x14ac:dyDescent="0.2">
      <c r="A65">
        <v>11</v>
      </c>
      <c r="B65" s="3" t="s">
        <v>12</v>
      </c>
    </row>
    <row r="66" spans="1:3" hidden="1" x14ac:dyDescent="0.2">
      <c r="A66">
        <v>16</v>
      </c>
      <c r="B66" s="3" t="s">
        <v>13</v>
      </c>
    </row>
    <row r="67" spans="1:3" hidden="1" x14ac:dyDescent="0.2">
      <c r="A67">
        <v>18</v>
      </c>
      <c r="B67" s="3" t="s">
        <v>14</v>
      </c>
      <c r="C67" s="5"/>
    </row>
    <row r="68" spans="1:3" hidden="1" x14ac:dyDescent="0.2">
      <c r="A68">
        <v>28</v>
      </c>
      <c r="B68" s="3" t="s">
        <v>15</v>
      </c>
    </row>
    <row r="69" spans="1:3" hidden="1" x14ac:dyDescent="0.2">
      <c r="A69">
        <v>43</v>
      </c>
      <c r="B69" s="3" t="s">
        <v>16</v>
      </c>
    </row>
    <row r="70" spans="1:3" hidden="1" x14ac:dyDescent="0.2">
      <c r="A70">
        <v>56</v>
      </c>
      <c r="B70" s="3" t="s">
        <v>17</v>
      </c>
    </row>
    <row r="71" spans="1:3" hidden="1" x14ac:dyDescent="0.2">
      <c r="A71" t="s">
        <v>6</v>
      </c>
      <c r="B71" s="3" t="s">
        <v>18</v>
      </c>
    </row>
    <row r="72" spans="1:3" hidden="1" x14ac:dyDescent="0.2">
      <c r="A72">
        <v>-500</v>
      </c>
      <c r="B72" s="8">
        <v>3</v>
      </c>
    </row>
    <row r="73" spans="1:3" hidden="1" x14ac:dyDescent="0.2">
      <c r="A73">
        <v>0</v>
      </c>
      <c r="B73">
        <v>3</v>
      </c>
    </row>
    <row r="74" spans="1:3" hidden="1" x14ac:dyDescent="0.2">
      <c r="A74">
        <v>2</v>
      </c>
      <c r="B74">
        <v>2.5</v>
      </c>
    </row>
    <row r="75" spans="1:3" hidden="1" x14ac:dyDescent="0.2">
      <c r="A75">
        <v>5</v>
      </c>
      <c r="B75">
        <v>2</v>
      </c>
    </row>
    <row r="76" spans="1:3" hidden="1" x14ac:dyDescent="0.2">
      <c r="A76">
        <v>6</v>
      </c>
      <c r="B76">
        <v>2</v>
      </c>
    </row>
    <row r="77" spans="1:3" hidden="1" x14ac:dyDescent="0.2">
      <c r="A77">
        <v>11</v>
      </c>
      <c r="B77">
        <v>1.5</v>
      </c>
    </row>
    <row r="78" spans="1:3" hidden="1" x14ac:dyDescent="0.2">
      <c r="A78">
        <v>16</v>
      </c>
      <c r="B78">
        <v>1</v>
      </c>
    </row>
    <row r="79" spans="1:3" hidden="1" x14ac:dyDescent="0.2">
      <c r="A79">
        <v>18</v>
      </c>
      <c r="B79">
        <v>1</v>
      </c>
    </row>
    <row r="80" spans="1:3" hidden="1" x14ac:dyDescent="0.2">
      <c r="A80">
        <v>28</v>
      </c>
      <c r="B80">
        <v>0.75</v>
      </c>
    </row>
    <row r="81" spans="1:2" hidden="1" x14ac:dyDescent="0.2">
      <c r="A81">
        <v>43</v>
      </c>
      <c r="B81">
        <v>0.5</v>
      </c>
    </row>
    <row r="82" spans="1:2" hidden="1" x14ac:dyDescent="0.2">
      <c r="A82">
        <v>56</v>
      </c>
      <c r="B82">
        <v>0</v>
      </c>
    </row>
    <row r="83" spans="1:2" hidden="1" x14ac:dyDescent="0.2"/>
    <row r="84" spans="1:2" hidden="1" x14ac:dyDescent="0.2">
      <c r="A84" t="s">
        <v>6</v>
      </c>
      <c r="B84" t="s">
        <v>24</v>
      </c>
    </row>
    <row r="85" spans="1:2" ht="17" hidden="1" x14ac:dyDescent="0.25">
      <c r="A85">
        <v>-500</v>
      </c>
      <c r="B85" t="s">
        <v>27</v>
      </c>
    </row>
    <row r="86" spans="1:2" ht="17" hidden="1" x14ac:dyDescent="0.25">
      <c r="A86">
        <v>5</v>
      </c>
      <c r="B86" t="s">
        <v>27</v>
      </c>
    </row>
    <row r="87" spans="1:2" ht="17" hidden="1" x14ac:dyDescent="0.25">
      <c r="A87">
        <v>6</v>
      </c>
      <c r="B87" t="s">
        <v>77</v>
      </c>
    </row>
    <row r="88" spans="1:2" ht="17" hidden="1" x14ac:dyDescent="0.25">
      <c r="A88">
        <v>18</v>
      </c>
      <c r="B88" t="s">
        <v>30</v>
      </c>
    </row>
    <row r="89" spans="1:2" ht="17" hidden="1" x14ac:dyDescent="0.25">
      <c r="A89">
        <v>55</v>
      </c>
      <c r="B89" t="s">
        <v>30</v>
      </c>
    </row>
    <row r="90" spans="1:2" ht="17" hidden="1" x14ac:dyDescent="0.25">
      <c r="A90">
        <v>56</v>
      </c>
      <c r="B90" t="s">
        <v>26</v>
      </c>
    </row>
    <row r="91" spans="1:2" ht="17" hidden="1" x14ac:dyDescent="0.25">
      <c r="A91">
        <v>376</v>
      </c>
      <c r="B91" t="s">
        <v>78</v>
      </c>
    </row>
    <row r="92" spans="1:2" ht="17" hidden="1" x14ac:dyDescent="0.25">
      <c r="A92">
        <v>459</v>
      </c>
      <c r="B92" t="s">
        <v>79</v>
      </c>
    </row>
    <row r="93" spans="1:2" ht="17" hidden="1" x14ac:dyDescent="0.25">
      <c r="A93">
        <v>526</v>
      </c>
      <c r="B93" t="s">
        <v>39</v>
      </c>
    </row>
    <row r="94" spans="1:2" hidden="1" x14ac:dyDescent="0.2"/>
    <row r="95" spans="1:2" hidden="1" x14ac:dyDescent="0.2">
      <c r="A95" t="s">
        <v>31</v>
      </c>
      <c r="B95" t="s">
        <v>33</v>
      </c>
    </row>
    <row r="96" spans="1:2" hidden="1" x14ac:dyDescent="0.2">
      <c r="A96">
        <v>-500</v>
      </c>
      <c r="B96" t="s">
        <v>8</v>
      </c>
    </row>
    <row r="97" spans="1:2" hidden="1" x14ac:dyDescent="0.2">
      <c r="A97">
        <v>0</v>
      </c>
      <c r="B97" t="s">
        <v>8</v>
      </c>
    </row>
    <row r="98" spans="1:2" hidden="1" x14ac:dyDescent="0.2">
      <c r="A98">
        <v>8</v>
      </c>
      <c r="B98" t="s">
        <v>9</v>
      </c>
    </row>
    <row r="99" spans="1:2" hidden="1" x14ac:dyDescent="0.2">
      <c r="A99">
        <v>28</v>
      </c>
      <c r="B99" t="s">
        <v>10</v>
      </c>
    </row>
    <row r="100" spans="1:2" hidden="1" x14ac:dyDescent="0.2">
      <c r="A100">
        <v>38</v>
      </c>
      <c r="B100" t="s">
        <v>11</v>
      </c>
    </row>
    <row r="101" spans="1:2" hidden="1" x14ac:dyDescent="0.2">
      <c r="A101">
        <v>51</v>
      </c>
      <c r="B101" t="s">
        <v>12</v>
      </c>
    </row>
    <row r="102" spans="1:2" hidden="1" x14ac:dyDescent="0.2">
      <c r="A102">
        <v>76</v>
      </c>
      <c r="B102" t="s">
        <v>13</v>
      </c>
    </row>
    <row r="103" spans="1:2" hidden="1" x14ac:dyDescent="0.2">
      <c r="A103">
        <v>88</v>
      </c>
      <c r="B103" t="s">
        <v>14</v>
      </c>
    </row>
    <row r="104" spans="1:2" hidden="1" x14ac:dyDescent="0.2">
      <c r="A104">
        <v>106</v>
      </c>
      <c r="B104" t="s">
        <v>15</v>
      </c>
    </row>
    <row r="105" spans="1:2" hidden="1" x14ac:dyDescent="0.2">
      <c r="A105">
        <v>141</v>
      </c>
      <c r="B105" t="s">
        <v>16</v>
      </c>
    </row>
    <row r="106" spans="1:2" hidden="1" x14ac:dyDescent="0.2">
      <c r="A106">
        <v>156</v>
      </c>
      <c r="B106" t="s">
        <v>17</v>
      </c>
    </row>
    <row r="107" spans="1:2" hidden="1" x14ac:dyDescent="0.2"/>
    <row r="108" spans="1:2" hidden="1" x14ac:dyDescent="0.2">
      <c r="A108" t="s">
        <v>31</v>
      </c>
      <c r="B108" t="s">
        <v>18</v>
      </c>
    </row>
    <row r="109" spans="1:2" hidden="1" x14ac:dyDescent="0.2">
      <c r="A109">
        <v>-500</v>
      </c>
      <c r="B109">
        <v>3</v>
      </c>
    </row>
    <row r="110" spans="1:2" hidden="1" x14ac:dyDescent="0.2">
      <c r="A110">
        <v>0</v>
      </c>
      <c r="B110">
        <v>3</v>
      </c>
    </row>
    <row r="111" spans="1:2" hidden="1" x14ac:dyDescent="0.2">
      <c r="A111">
        <v>8</v>
      </c>
      <c r="B111">
        <v>2.5</v>
      </c>
    </row>
    <row r="112" spans="1:2" hidden="1" x14ac:dyDescent="0.2">
      <c r="A112">
        <v>28</v>
      </c>
      <c r="B112">
        <v>2</v>
      </c>
    </row>
    <row r="113" spans="1:2" hidden="1" x14ac:dyDescent="0.2">
      <c r="A113">
        <v>38</v>
      </c>
      <c r="B113">
        <v>2</v>
      </c>
    </row>
    <row r="114" spans="1:2" hidden="1" x14ac:dyDescent="0.2">
      <c r="A114">
        <v>51</v>
      </c>
      <c r="B114">
        <v>1.5</v>
      </c>
    </row>
    <row r="115" spans="1:2" hidden="1" x14ac:dyDescent="0.2">
      <c r="A115">
        <v>76</v>
      </c>
      <c r="B115">
        <v>1</v>
      </c>
    </row>
    <row r="116" spans="1:2" hidden="1" x14ac:dyDescent="0.2">
      <c r="A116">
        <v>88</v>
      </c>
      <c r="B116">
        <v>1</v>
      </c>
    </row>
    <row r="117" spans="1:2" hidden="1" x14ac:dyDescent="0.2">
      <c r="A117">
        <v>106</v>
      </c>
      <c r="B117">
        <v>0.75</v>
      </c>
    </row>
    <row r="118" spans="1:2" hidden="1" x14ac:dyDescent="0.2">
      <c r="A118">
        <v>141</v>
      </c>
      <c r="B118">
        <v>0.5</v>
      </c>
    </row>
    <row r="119" spans="1:2" hidden="1" x14ac:dyDescent="0.2">
      <c r="A119">
        <v>156</v>
      </c>
      <c r="B119">
        <v>0</v>
      </c>
    </row>
    <row r="120" spans="1:2" hidden="1" x14ac:dyDescent="0.2"/>
    <row r="121" spans="1:2" hidden="1" x14ac:dyDescent="0.2">
      <c r="A121" t="s">
        <v>31</v>
      </c>
      <c r="B121" t="s">
        <v>32</v>
      </c>
    </row>
    <row r="122" spans="1:2" ht="17" hidden="1" x14ac:dyDescent="0.25">
      <c r="A122">
        <v>-500</v>
      </c>
      <c r="B122" t="s">
        <v>80</v>
      </c>
    </row>
    <row r="123" spans="1:2" ht="17" hidden="1" x14ac:dyDescent="0.25">
      <c r="A123">
        <v>37</v>
      </c>
      <c r="B123" t="s">
        <v>80</v>
      </c>
    </row>
    <row r="124" spans="1:2" ht="17" hidden="1" x14ac:dyDescent="0.25">
      <c r="A124">
        <v>38</v>
      </c>
      <c r="B124" t="s">
        <v>81</v>
      </c>
    </row>
    <row r="125" spans="1:2" ht="17" hidden="1" x14ac:dyDescent="0.25">
      <c r="A125">
        <v>88</v>
      </c>
      <c r="B125" t="s">
        <v>82</v>
      </c>
    </row>
    <row r="126" spans="1:2" ht="17" hidden="1" x14ac:dyDescent="0.25">
      <c r="A126">
        <v>155</v>
      </c>
      <c r="B126" t="s">
        <v>82</v>
      </c>
    </row>
    <row r="127" spans="1:2" ht="17" hidden="1" x14ac:dyDescent="0.25">
      <c r="A127">
        <v>156</v>
      </c>
      <c r="B127" t="s">
        <v>83</v>
      </c>
    </row>
  </sheetData>
  <sheetProtection algorithmName="SHA-512" hashValue="7yh/TIQuyiF++aXUTyi3Lx0dq46PMhip8vNUsNDtr7lw+bFrRgiQZLc5JtWSJeF4L2/8YQESqUvuFHreLheaaQ==" saltValue="xzWHTlvquVKkxEhmretSNg==" spinCount="100000" sheet="1" objects="1" scenarios="1"/>
  <conditionalFormatting sqref="G7:G56">
    <cfRule type="cellIs" dxfId="986" priority="109" operator="equal">
      <formula>"VH"</formula>
    </cfRule>
  </conditionalFormatting>
  <conditionalFormatting sqref="H7:H56">
    <cfRule type="cellIs" dxfId="985" priority="108" operator="equal">
      <formula>0</formula>
    </cfRule>
  </conditionalFormatting>
  <conditionalFormatting sqref="I7:I56">
    <cfRule type="cellIs" dxfId="984" priority="107" operator="equal">
      <formula>0</formula>
    </cfRule>
  </conditionalFormatting>
  <conditionalFormatting sqref="J7:J56">
    <cfRule type="cellIs" dxfId="983" priority="103" operator="equal">
      <formula>$B$93</formula>
    </cfRule>
    <cfRule type="cellIs" dxfId="982" priority="104" operator="equal">
      <formula>$B$92</formula>
    </cfRule>
    <cfRule type="cellIs" dxfId="981" priority="105" operator="equal">
      <formula>$B$91</formula>
    </cfRule>
    <cfRule type="cellIs" dxfId="980" priority="106" operator="equal">
      <formula>$B$90</formula>
    </cfRule>
  </conditionalFormatting>
  <conditionalFormatting sqref="F8:F56">
    <cfRule type="cellIs" dxfId="979" priority="102" operator="equal">
      <formula>"VH"</formula>
    </cfRule>
  </conditionalFormatting>
  <conditionalFormatting sqref="F7:F56">
    <cfRule type="cellIs" dxfId="978" priority="101" operator="greaterThan">
      <formula>55</formula>
    </cfRule>
  </conditionalFormatting>
  <conditionalFormatting sqref="F7:J7">
    <cfRule type="expression" dxfId="977" priority="100">
      <formula>$A$7=$Q$1</formula>
    </cfRule>
  </conditionalFormatting>
  <conditionalFormatting sqref="F9:J9">
    <cfRule type="expression" dxfId="976" priority="99">
      <formula>$A$9=$Q$1</formula>
    </cfRule>
  </conditionalFormatting>
  <conditionalFormatting sqref="F11:J11">
    <cfRule type="expression" dxfId="975" priority="98">
      <formula>$A$11=$Q$1</formula>
    </cfRule>
  </conditionalFormatting>
  <conditionalFormatting sqref="F13:J13">
    <cfRule type="expression" dxfId="974" priority="97">
      <formula>$A$13=$Q$1</formula>
    </cfRule>
  </conditionalFormatting>
  <conditionalFormatting sqref="F15:J15">
    <cfRule type="expression" dxfId="973" priority="96">
      <formula>$A$15=$Q$1</formula>
    </cfRule>
  </conditionalFormatting>
  <conditionalFormatting sqref="F17:J17">
    <cfRule type="expression" dxfId="972" priority="95">
      <formula>$A$17=$Q$1</formula>
    </cfRule>
  </conditionalFormatting>
  <conditionalFormatting sqref="F19:J19">
    <cfRule type="expression" dxfId="971" priority="94">
      <formula>$A$19=$Q$1</formula>
    </cfRule>
  </conditionalFormatting>
  <conditionalFormatting sqref="F21:J21">
    <cfRule type="expression" dxfId="970" priority="93">
      <formula>$A$21=$Q$1</formula>
    </cfRule>
  </conditionalFormatting>
  <conditionalFormatting sqref="F23:J23">
    <cfRule type="expression" dxfId="969" priority="92">
      <formula>$A$23=$Q$1</formula>
    </cfRule>
  </conditionalFormatting>
  <conditionalFormatting sqref="F25:J25">
    <cfRule type="expression" dxfId="968" priority="91">
      <formula>$A$25=$Q$1</formula>
    </cfRule>
  </conditionalFormatting>
  <conditionalFormatting sqref="F27:J27">
    <cfRule type="expression" dxfId="967" priority="90">
      <formula>$A$27=$Q$1</formula>
    </cfRule>
  </conditionalFormatting>
  <conditionalFormatting sqref="F29:J29">
    <cfRule type="expression" dxfId="966" priority="89">
      <formula>$A$29=$Q$1</formula>
    </cfRule>
  </conditionalFormatting>
  <conditionalFormatting sqref="F31:J31">
    <cfRule type="expression" dxfId="965" priority="88">
      <formula>$A$31=$Q$1</formula>
    </cfRule>
  </conditionalFormatting>
  <conditionalFormatting sqref="F33:J33">
    <cfRule type="expression" dxfId="964" priority="87">
      <formula>$A$33=$Q$1</formula>
    </cfRule>
  </conditionalFormatting>
  <conditionalFormatting sqref="F35:J35">
    <cfRule type="expression" dxfId="963" priority="86">
      <formula>$A$35=$Q$1</formula>
    </cfRule>
  </conditionalFormatting>
  <conditionalFormatting sqref="F37:J37">
    <cfRule type="expression" dxfId="962" priority="85">
      <formula>$A$37=$Q$1</formula>
    </cfRule>
  </conditionalFormatting>
  <conditionalFormatting sqref="F39:J39">
    <cfRule type="expression" dxfId="961" priority="84">
      <formula>$A$39=$Q$1</formula>
    </cfRule>
  </conditionalFormatting>
  <conditionalFormatting sqref="F41:J41">
    <cfRule type="expression" dxfId="960" priority="83">
      <formula>$A$41=$Q$1</formula>
    </cfRule>
  </conditionalFormatting>
  <conditionalFormatting sqref="F43:J43">
    <cfRule type="expression" dxfId="959" priority="82">
      <formula>$A$43=$Q$1</formula>
    </cfRule>
  </conditionalFormatting>
  <conditionalFormatting sqref="F45:J45">
    <cfRule type="expression" dxfId="958" priority="81">
      <formula>$A$45=$Q$1</formula>
    </cfRule>
  </conditionalFormatting>
  <conditionalFormatting sqref="F47:J47">
    <cfRule type="expression" dxfId="957" priority="80">
      <formula>$A$47=$Q$1</formula>
    </cfRule>
  </conditionalFormatting>
  <conditionalFormatting sqref="F49:J49">
    <cfRule type="expression" dxfId="956" priority="79">
      <formula>$A$49=$Q$1</formula>
    </cfRule>
  </conditionalFormatting>
  <conditionalFormatting sqref="F51:J51">
    <cfRule type="expression" dxfId="955" priority="78">
      <formula>$A$51=$Q$1</formula>
    </cfRule>
  </conditionalFormatting>
  <conditionalFormatting sqref="F53:J53">
    <cfRule type="expression" dxfId="954" priority="77">
      <formula>$A$53=$Q$1</formula>
    </cfRule>
  </conditionalFormatting>
  <conditionalFormatting sqref="F55:J55">
    <cfRule type="expression" dxfId="953" priority="76">
      <formula>$A$55=$Q$1</formula>
    </cfRule>
  </conditionalFormatting>
  <conditionalFormatting sqref="F56:J56">
    <cfRule type="expression" dxfId="952" priority="75">
      <formula>$A$56=$Q$1</formula>
    </cfRule>
  </conditionalFormatting>
  <conditionalFormatting sqref="F54:J54">
    <cfRule type="expression" dxfId="951" priority="74">
      <formula>$A$54=$Q$1</formula>
    </cfRule>
  </conditionalFormatting>
  <conditionalFormatting sqref="F52:J52">
    <cfRule type="expression" dxfId="950" priority="73">
      <formula>$A$52=$Q$1</formula>
    </cfRule>
  </conditionalFormatting>
  <conditionalFormatting sqref="F50:J50">
    <cfRule type="expression" dxfId="949" priority="72">
      <formula>$A$50=$Q$1</formula>
    </cfRule>
  </conditionalFormatting>
  <conditionalFormatting sqref="F48:J48">
    <cfRule type="expression" dxfId="948" priority="71">
      <formula>$A$48=$Q$1</formula>
    </cfRule>
  </conditionalFormatting>
  <conditionalFormatting sqref="F46:J46">
    <cfRule type="expression" dxfId="947" priority="70">
      <formula>$A$46=$Q$1</formula>
    </cfRule>
  </conditionalFormatting>
  <conditionalFormatting sqref="F44:J44">
    <cfRule type="expression" dxfId="946" priority="69">
      <formula>$A$44=$Q$1</formula>
    </cfRule>
  </conditionalFormatting>
  <conditionalFormatting sqref="F42:J42">
    <cfRule type="expression" dxfId="945" priority="68">
      <formula>$A$42=$Q$1</formula>
    </cfRule>
  </conditionalFormatting>
  <conditionalFormatting sqref="F40:J40">
    <cfRule type="expression" dxfId="944" priority="67">
      <formula>$A$40=$Q$1</formula>
    </cfRule>
  </conditionalFormatting>
  <conditionalFormatting sqref="F38:J38">
    <cfRule type="expression" dxfId="943" priority="66">
      <formula>$A$38=$Q$1</formula>
    </cfRule>
  </conditionalFormatting>
  <conditionalFormatting sqref="F36:J36">
    <cfRule type="expression" dxfId="942" priority="65">
      <formula>$A$36=$Q$1</formula>
    </cfRule>
  </conditionalFormatting>
  <conditionalFormatting sqref="F34:J34">
    <cfRule type="expression" dxfId="941" priority="64">
      <formula>$A$34=$Q$1</formula>
    </cfRule>
  </conditionalFormatting>
  <conditionalFormatting sqref="F32:J32">
    <cfRule type="expression" dxfId="940" priority="63">
      <formula>$A$32=$Q$1</formula>
    </cfRule>
  </conditionalFormatting>
  <conditionalFormatting sqref="F30:J30">
    <cfRule type="expression" dxfId="939" priority="62">
      <formula>$A$30=$Q$1</formula>
    </cfRule>
  </conditionalFormatting>
  <conditionalFormatting sqref="F28:J28">
    <cfRule type="expression" dxfId="938" priority="61">
      <formula>$A$28=$Q$1</formula>
    </cfRule>
  </conditionalFormatting>
  <conditionalFormatting sqref="F26:J26">
    <cfRule type="expression" dxfId="937" priority="60">
      <formula>$A$26=$Q$1</formula>
    </cfRule>
  </conditionalFormatting>
  <conditionalFormatting sqref="F24:J24">
    <cfRule type="expression" dxfId="936" priority="59">
      <formula>$A$24=$Q$1</formula>
    </cfRule>
  </conditionalFormatting>
  <conditionalFormatting sqref="F22:J22">
    <cfRule type="expression" dxfId="935" priority="58">
      <formula>$A$22=$Q$1</formula>
    </cfRule>
  </conditionalFormatting>
  <conditionalFormatting sqref="F20:J20">
    <cfRule type="expression" dxfId="934" priority="57">
      <formula>$A$20=$Q$1</formula>
    </cfRule>
  </conditionalFormatting>
  <conditionalFormatting sqref="F18:J18">
    <cfRule type="expression" dxfId="933" priority="56">
      <formula>$A$18=$Q$1</formula>
    </cfRule>
  </conditionalFormatting>
  <conditionalFormatting sqref="F16:J16">
    <cfRule type="expression" dxfId="932" priority="55">
      <formula>$A$16=$Q$1</formula>
    </cfRule>
  </conditionalFormatting>
  <conditionalFormatting sqref="F14:J14">
    <cfRule type="expression" dxfId="931" priority="54">
      <formula>$A$14=$Q$1</formula>
    </cfRule>
  </conditionalFormatting>
  <conditionalFormatting sqref="F12:J12">
    <cfRule type="expression" dxfId="930" priority="53">
      <formula>$A$12=$Q$1</formula>
    </cfRule>
  </conditionalFormatting>
  <conditionalFormatting sqref="F10:J10">
    <cfRule type="expression" dxfId="929" priority="52">
      <formula>$A$10=$Q$1</formula>
    </cfRule>
  </conditionalFormatting>
  <conditionalFormatting sqref="F8:J8">
    <cfRule type="expression" dxfId="928" priority="51">
      <formula>$A$8=$Q$1</formula>
    </cfRule>
  </conditionalFormatting>
  <conditionalFormatting sqref="N7:R7">
    <cfRule type="expression" dxfId="927" priority="50">
      <formula>$L$7=$Q$1</formula>
    </cfRule>
  </conditionalFormatting>
  <conditionalFormatting sqref="N8:R8">
    <cfRule type="expression" dxfId="926" priority="49">
      <formula>$L$8=$Q$1</formula>
    </cfRule>
  </conditionalFormatting>
  <conditionalFormatting sqref="N9:R9">
    <cfRule type="expression" dxfId="925" priority="48">
      <formula>$L$9=$Q$1</formula>
    </cfRule>
  </conditionalFormatting>
  <conditionalFormatting sqref="N10:R10">
    <cfRule type="expression" dxfId="924" priority="47">
      <formula>$L$10=$Q$1</formula>
    </cfRule>
  </conditionalFormatting>
  <conditionalFormatting sqref="N11:R11">
    <cfRule type="expression" dxfId="923" priority="46">
      <formula>$L$11=$Q$1</formula>
    </cfRule>
  </conditionalFormatting>
  <conditionalFormatting sqref="N12:R12">
    <cfRule type="expression" dxfId="922" priority="45">
      <formula>$L$12=$Q$1</formula>
    </cfRule>
  </conditionalFormatting>
  <conditionalFormatting sqref="N13:R13">
    <cfRule type="expression" dxfId="921" priority="44">
      <formula>$L$13=$Q$1</formula>
    </cfRule>
  </conditionalFormatting>
  <conditionalFormatting sqref="N14:R14">
    <cfRule type="expression" dxfId="920" priority="43">
      <formula>$L$14=$Q$1</formula>
    </cfRule>
  </conditionalFormatting>
  <conditionalFormatting sqref="N15:R15">
    <cfRule type="expression" dxfId="919" priority="42">
      <formula>$L$15=$Q$1</formula>
    </cfRule>
  </conditionalFormatting>
  <conditionalFormatting sqref="N16:R16">
    <cfRule type="expression" dxfId="918" priority="41">
      <formula>$L$16=$Q$1</formula>
    </cfRule>
  </conditionalFormatting>
  <conditionalFormatting sqref="N17:R17">
    <cfRule type="expression" dxfId="917" priority="40">
      <formula>$L$17=$Q$1</formula>
    </cfRule>
  </conditionalFormatting>
  <conditionalFormatting sqref="N18:R18">
    <cfRule type="expression" dxfId="916" priority="39">
      <formula>$L$18=$Q$1</formula>
    </cfRule>
  </conditionalFormatting>
  <conditionalFormatting sqref="N19:R19">
    <cfRule type="expression" dxfId="915" priority="38">
      <formula>$L$19=$Q$1</formula>
    </cfRule>
  </conditionalFormatting>
  <conditionalFormatting sqref="N20:R20">
    <cfRule type="expression" dxfId="914" priority="37">
      <formula>$L$20=$Q$1</formula>
    </cfRule>
  </conditionalFormatting>
  <conditionalFormatting sqref="N21:R21">
    <cfRule type="expression" dxfId="913" priority="36">
      <formula>$L$21=$Q$1</formula>
    </cfRule>
  </conditionalFormatting>
  <conditionalFormatting sqref="N22:R22">
    <cfRule type="expression" dxfId="912" priority="35">
      <formula>$L$22=$Q$1</formula>
    </cfRule>
  </conditionalFormatting>
  <conditionalFormatting sqref="N23:R23">
    <cfRule type="expression" dxfId="911" priority="34">
      <formula>$L$23=$Q$1</formula>
    </cfRule>
  </conditionalFormatting>
  <conditionalFormatting sqref="N24:R24">
    <cfRule type="expression" dxfId="910" priority="33">
      <formula>$L$24=$Q$1</formula>
    </cfRule>
  </conditionalFormatting>
  <conditionalFormatting sqref="N25:R25">
    <cfRule type="expression" dxfId="909" priority="32">
      <formula>$L$25=$Q$1</formula>
    </cfRule>
  </conditionalFormatting>
  <conditionalFormatting sqref="N26:R26">
    <cfRule type="expression" dxfId="908" priority="31">
      <formula>$L$26=$Q$1</formula>
    </cfRule>
  </conditionalFormatting>
  <conditionalFormatting sqref="N27:R27">
    <cfRule type="expression" dxfId="907" priority="30">
      <formula>$L$27=$Q$1</formula>
    </cfRule>
  </conditionalFormatting>
  <conditionalFormatting sqref="N28:R28">
    <cfRule type="expression" dxfId="906" priority="29">
      <formula>$L$28=$Q$1</formula>
    </cfRule>
  </conditionalFormatting>
  <conditionalFormatting sqref="N29:R29">
    <cfRule type="expression" dxfId="905" priority="28">
      <formula>$L$29=$Q$1</formula>
    </cfRule>
  </conditionalFormatting>
  <conditionalFormatting sqref="N30:R30">
    <cfRule type="expression" dxfId="904" priority="27">
      <formula>$L$30=$Q$1</formula>
    </cfRule>
  </conditionalFormatting>
  <conditionalFormatting sqref="N31:R31">
    <cfRule type="expression" dxfId="903" priority="26">
      <formula>$L$31=$Q$1</formula>
    </cfRule>
  </conditionalFormatting>
  <conditionalFormatting sqref="N32:R32">
    <cfRule type="expression" dxfId="902" priority="25">
      <formula>$L$32=$Q$1</formula>
    </cfRule>
  </conditionalFormatting>
  <conditionalFormatting sqref="N33:R33">
    <cfRule type="expression" dxfId="901" priority="24">
      <formula>$L$33=$Q$1</formula>
    </cfRule>
  </conditionalFormatting>
  <conditionalFormatting sqref="N34:R34">
    <cfRule type="expression" dxfId="900" priority="23">
      <formula>$L$34=$Q$1</formula>
    </cfRule>
  </conditionalFormatting>
  <conditionalFormatting sqref="N35:R35">
    <cfRule type="expression" dxfId="899" priority="22">
      <formula>$L$35=$Q$1</formula>
    </cfRule>
  </conditionalFormatting>
  <conditionalFormatting sqref="N36:R36">
    <cfRule type="expression" dxfId="898" priority="21">
      <formula>$L$36=$Q$1</formula>
    </cfRule>
  </conditionalFormatting>
  <conditionalFormatting sqref="N37:R37">
    <cfRule type="expression" dxfId="897" priority="20">
      <formula>$L$37=$Q$1</formula>
    </cfRule>
  </conditionalFormatting>
  <conditionalFormatting sqref="N38:R38">
    <cfRule type="expression" dxfId="896" priority="19">
      <formula>$L$38=$Q$1</formula>
    </cfRule>
  </conditionalFormatting>
  <conditionalFormatting sqref="N39:R39">
    <cfRule type="expression" dxfId="895" priority="18">
      <formula>$L$39=$Q$1</formula>
    </cfRule>
  </conditionalFormatting>
  <conditionalFormatting sqref="N40:R40">
    <cfRule type="expression" dxfId="894" priority="17">
      <formula>$L$40=$Q$1</formula>
    </cfRule>
  </conditionalFormatting>
  <conditionalFormatting sqref="N41:R41">
    <cfRule type="expression" dxfId="893" priority="16">
      <formula>$L$41=$Q$1</formula>
    </cfRule>
  </conditionalFormatting>
  <conditionalFormatting sqref="N42:R42">
    <cfRule type="expression" dxfId="892" priority="15">
      <formula>$L$42=$Q$1</formula>
    </cfRule>
  </conditionalFormatting>
  <conditionalFormatting sqref="N43:R43">
    <cfRule type="expression" dxfId="891" priority="14">
      <formula>$L$43=$Q$1</formula>
    </cfRule>
  </conditionalFormatting>
  <conditionalFormatting sqref="N44:R44">
    <cfRule type="expression" dxfId="890" priority="13">
      <formula>$L$44=$Q$1</formula>
    </cfRule>
  </conditionalFormatting>
  <conditionalFormatting sqref="N45:R45">
    <cfRule type="expression" dxfId="889" priority="12">
      <formula>$L$45=$Q$1</formula>
    </cfRule>
  </conditionalFormatting>
  <conditionalFormatting sqref="N46:R46">
    <cfRule type="expression" dxfId="888" priority="11">
      <formula>$L$46=$Q$1</formula>
    </cfRule>
  </conditionalFormatting>
  <conditionalFormatting sqref="N47:R47">
    <cfRule type="expression" dxfId="887" priority="10">
      <formula>$L$47=$Q$1</formula>
    </cfRule>
  </conditionalFormatting>
  <conditionalFormatting sqref="N48:R48">
    <cfRule type="expression" dxfId="886" priority="9">
      <formula>$L$48=$Q$1</formula>
    </cfRule>
  </conditionalFormatting>
  <conditionalFormatting sqref="N49:R49">
    <cfRule type="expression" dxfId="885" priority="8">
      <formula>$L$49=$Q$1</formula>
    </cfRule>
  </conditionalFormatting>
  <conditionalFormatting sqref="N50:R50">
    <cfRule type="expression" dxfId="884" priority="7">
      <formula>$L$50=$Q$1</formula>
    </cfRule>
  </conditionalFormatting>
  <conditionalFormatting sqref="N51:R51">
    <cfRule type="expression" dxfId="883" priority="6">
      <formula>$L$51=$Q$1</formula>
    </cfRule>
  </conditionalFormatting>
  <conditionalFormatting sqref="N52:R52">
    <cfRule type="expression" dxfId="882" priority="5">
      <formula>$L$52=$Q$1</formula>
    </cfRule>
  </conditionalFormatting>
  <conditionalFormatting sqref="N53:R53">
    <cfRule type="expression" dxfId="881" priority="4">
      <formula>$L$53=$Q$1</formula>
    </cfRule>
  </conditionalFormatting>
  <conditionalFormatting sqref="N54:R54">
    <cfRule type="expression" dxfId="880" priority="3">
      <formula>$L$54=$Q$1</formula>
    </cfRule>
  </conditionalFormatting>
  <conditionalFormatting sqref="N55:R55">
    <cfRule type="expression" dxfId="879" priority="2">
      <formula>$L$55=$Q$1</formula>
    </cfRule>
  </conditionalFormatting>
  <conditionalFormatting sqref="N56:R56">
    <cfRule type="expression" dxfId="878" priority="1">
      <formula>$L$56=$Q$1</formula>
    </cfRule>
  </conditionalFormatting>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5:S127"/>
  <sheetViews>
    <sheetView showGridLines="0" zoomScale="85" zoomScaleNormal="85" zoomScalePageLayoutView="150" workbookViewId="0">
      <selection activeCell="A7" sqref="A7"/>
    </sheetView>
  </sheetViews>
  <sheetFormatPr baseColWidth="10" defaultColWidth="8.83203125" defaultRowHeight="15" x14ac:dyDescent="0.2"/>
  <cols>
    <col min="1" max="1" width="9.6640625" customWidth="1"/>
    <col min="2" max="2" width="18.33203125" hidden="1" customWidth="1"/>
    <col min="3" max="3" width="22.5" hidden="1" customWidth="1"/>
    <col min="4" max="5" width="23.5" hidden="1" customWidth="1"/>
    <col min="6" max="6" width="9.33203125" customWidth="1"/>
    <col min="7" max="7" width="7.83203125" style="3" customWidth="1"/>
    <col min="8" max="9" width="13" style="3" customWidth="1"/>
    <col min="10" max="10" width="35" style="9" customWidth="1"/>
    <col min="11" max="11" width="1.1640625" customWidth="1"/>
    <col min="12" max="12" width="10" customWidth="1"/>
    <col min="13" max="13" width="10" hidden="1" customWidth="1"/>
    <col min="14" max="14" width="17.5" hidden="1" customWidth="1"/>
    <col min="15" max="15" width="9.1640625" customWidth="1"/>
    <col min="16" max="16" width="7.6640625" customWidth="1"/>
    <col min="17" max="17" width="14.83203125" style="3" customWidth="1"/>
    <col min="18" max="18" width="11.5" customWidth="1"/>
    <col min="19" max="19" width="33.5" customWidth="1"/>
  </cols>
  <sheetData>
    <row r="5" spans="1:19" ht="16" thickBot="1" x14ac:dyDescent="0.25"/>
    <row r="6" spans="1:19" ht="71.25" customHeight="1" x14ac:dyDescent="0.2">
      <c r="A6" s="22" t="s">
        <v>54</v>
      </c>
      <c r="B6" s="10" t="s">
        <v>5</v>
      </c>
      <c r="C6" s="6" t="s">
        <v>4</v>
      </c>
      <c r="D6" s="6" t="s">
        <v>3</v>
      </c>
      <c r="E6" s="6" t="s">
        <v>21</v>
      </c>
      <c r="F6" s="6" t="s">
        <v>20</v>
      </c>
      <c r="G6" s="6" t="s">
        <v>2</v>
      </c>
      <c r="H6" s="6" t="s">
        <v>87</v>
      </c>
      <c r="I6" s="6" t="s">
        <v>88</v>
      </c>
      <c r="J6" s="6" t="s">
        <v>25</v>
      </c>
      <c r="L6" s="22" t="s">
        <v>55</v>
      </c>
      <c r="M6" s="13" t="s">
        <v>44</v>
      </c>
      <c r="N6" s="7" t="s">
        <v>22</v>
      </c>
      <c r="O6" s="7" t="s">
        <v>23</v>
      </c>
      <c r="P6" s="7" t="s">
        <v>19</v>
      </c>
      <c r="Q6" s="7" t="s">
        <v>89</v>
      </c>
      <c r="R6" s="7" t="s">
        <v>90</v>
      </c>
      <c r="S6" s="12" t="s">
        <v>34</v>
      </c>
    </row>
    <row r="7" spans="1:19" ht="54" customHeight="1" x14ac:dyDescent="0.2">
      <c r="A7" s="24"/>
      <c r="B7" s="16">
        <f>IF(A7&gt;205, 1, 0)</f>
        <v>0</v>
      </c>
      <c r="C7" s="4">
        <f>((A7*0.458)-3.26)</f>
        <v>-3.26</v>
      </c>
      <c r="D7" s="4">
        <f>((A7*0.945)-103.5)</f>
        <v>-103.5</v>
      </c>
      <c r="E7" s="4">
        <f>IF(B7=0, C7, D7)</f>
        <v>-3.26</v>
      </c>
      <c r="F7" s="4">
        <f>MAX(0,ROUND(E7,0))</f>
        <v>0</v>
      </c>
      <c r="G7" s="4" t="str">
        <f>VLOOKUP(F7,$A$60:$B$70, 2)</f>
        <v>L-</v>
      </c>
      <c r="H7" s="4">
        <f>VLOOKUP(F7,$A$72:$B$82,2)</f>
        <v>3</v>
      </c>
      <c r="I7" s="4">
        <f>(H7*43.56)</f>
        <v>130.68</v>
      </c>
      <c r="J7" s="14" t="str">
        <f>VLOOKUP(F7,$A$85:$B$93,2)</f>
        <v>P2O5 may be applied, plant response likely</v>
      </c>
      <c r="L7" s="24"/>
      <c r="M7" s="16">
        <f>(L7/0.5)</f>
        <v>0</v>
      </c>
      <c r="N7" s="4">
        <f>(M7*0.36)</f>
        <v>0</v>
      </c>
      <c r="O7" s="4">
        <f>MAX(0,ROUND(N7,0))</f>
        <v>0</v>
      </c>
      <c r="P7" s="4" t="str">
        <f>VLOOKUP(O7,$A$96:$B$106, 2)</f>
        <v>L-</v>
      </c>
      <c r="Q7" s="4">
        <f>VLOOKUP(O7,$A$109:$B$119,2)</f>
        <v>3</v>
      </c>
      <c r="R7" s="4">
        <f>(Q7*43.56)</f>
        <v>130.68</v>
      </c>
      <c r="S7" s="19" t="str">
        <f t="shared" ref="S7:S38" si="0">VLOOKUP(O7,$A$122:$B$127,2)</f>
        <v>K2O may be applied, plant response likely</v>
      </c>
    </row>
    <row r="8" spans="1:19" ht="54" customHeight="1" x14ac:dyDescent="0.2">
      <c r="A8" s="25"/>
      <c r="B8" s="17">
        <f t="shared" ref="B8:B56" si="1">IF(A8&gt;205, 1, 0)</f>
        <v>0</v>
      </c>
      <c r="C8" s="11">
        <f t="shared" ref="C8:C56" si="2">((A8*0.458)-3.26)</f>
        <v>-3.26</v>
      </c>
      <c r="D8" s="11">
        <f t="shared" ref="D8:D56" si="3">((A8*0.945)-103.5)</f>
        <v>-103.5</v>
      </c>
      <c r="E8" s="11">
        <f t="shared" ref="E8:E56" si="4">IF(B8=0, C8, D8)</f>
        <v>-3.26</v>
      </c>
      <c r="F8" s="11">
        <f t="shared" ref="F8:F56" si="5">MAX(0,ROUND(E8,0))</f>
        <v>0</v>
      </c>
      <c r="G8" s="11" t="str">
        <f t="shared" ref="G8:G56" si="6">VLOOKUP(F8,$A$60:$B$70, 2)</f>
        <v>L-</v>
      </c>
      <c r="H8" s="11">
        <f t="shared" ref="H8:H56" si="7">VLOOKUP(F8,$A$72:$B$82,2)</f>
        <v>3</v>
      </c>
      <c r="I8" s="11">
        <f t="shared" ref="I8:I56" si="8">(H8*43.56)</f>
        <v>130.68</v>
      </c>
      <c r="J8" s="15" t="str">
        <f t="shared" ref="J8:J56" si="9">VLOOKUP(F8,$A$85:$B$93,2)</f>
        <v>P2O5 may be applied, plant response likely</v>
      </c>
      <c r="L8" s="26"/>
      <c r="M8" s="18">
        <f t="shared" ref="M8:M56" si="10">(L8/0.5)</f>
        <v>0</v>
      </c>
      <c r="N8" s="18">
        <f t="shared" ref="N8:N56" si="11">(M8*0.36)</f>
        <v>0</v>
      </c>
      <c r="O8" s="12">
        <f t="shared" ref="O8:O56" si="12">MAX(0,ROUND(N8,0))</f>
        <v>0</v>
      </c>
      <c r="P8" s="12" t="str">
        <f t="shared" ref="P8:P56" si="13">VLOOKUP(O8,$A$96:$B$106, 2)</f>
        <v>L-</v>
      </c>
      <c r="Q8" s="12">
        <f t="shared" ref="Q8:Q56" si="14">VLOOKUP(O8,$A$109:$B$119,2)</f>
        <v>3</v>
      </c>
      <c r="R8" s="12">
        <f t="shared" ref="R8:R56" si="15">(Q8*43.56)</f>
        <v>130.68</v>
      </c>
      <c r="S8" s="20" t="str">
        <f t="shared" si="0"/>
        <v>K2O may be applied, plant response likely</v>
      </c>
    </row>
    <row r="9" spans="1:19" ht="54" customHeight="1" x14ac:dyDescent="0.2">
      <c r="A9" s="24"/>
      <c r="B9" s="16">
        <f t="shared" si="1"/>
        <v>0</v>
      </c>
      <c r="C9" s="4">
        <f t="shared" si="2"/>
        <v>-3.26</v>
      </c>
      <c r="D9" s="4">
        <f t="shared" si="3"/>
        <v>-103.5</v>
      </c>
      <c r="E9" s="4">
        <f t="shared" si="4"/>
        <v>-3.26</v>
      </c>
      <c r="F9" s="4">
        <f t="shared" si="5"/>
        <v>0</v>
      </c>
      <c r="G9" s="4" t="str">
        <f t="shared" si="6"/>
        <v>L-</v>
      </c>
      <c r="H9" s="4">
        <f t="shared" si="7"/>
        <v>3</v>
      </c>
      <c r="I9" s="4">
        <f t="shared" si="8"/>
        <v>130.68</v>
      </c>
      <c r="J9" s="14" t="str">
        <f t="shared" si="9"/>
        <v>P2O5 may be applied, plant response likely</v>
      </c>
      <c r="L9" s="24"/>
      <c r="M9" s="16">
        <f t="shared" si="10"/>
        <v>0</v>
      </c>
      <c r="N9" s="16">
        <f t="shared" si="11"/>
        <v>0</v>
      </c>
      <c r="O9" s="4">
        <f t="shared" si="12"/>
        <v>0</v>
      </c>
      <c r="P9" s="4" t="str">
        <f t="shared" si="13"/>
        <v>L-</v>
      </c>
      <c r="Q9" s="4">
        <f t="shared" si="14"/>
        <v>3</v>
      </c>
      <c r="R9" s="4">
        <f t="shared" si="15"/>
        <v>130.68</v>
      </c>
      <c r="S9" s="19" t="str">
        <f t="shared" si="0"/>
        <v>K2O may be applied, plant response likely</v>
      </c>
    </row>
    <row r="10" spans="1:19" ht="54" customHeight="1" x14ac:dyDescent="0.2">
      <c r="A10" s="25"/>
      <c r="B10" s="17">
        <f t="shared" si="1"/>
        <v>0</v>
      </c>
      <c r="C10" s="11">
        <f t="shared" si="2"/>
        <v>-3.26</v>
      </c>
      <c r="D10" s="11">
        <f t="shared" si="3"/>
        <v>-103.5</v>
      </c>
      <c r="E10" s="11">
        <f t="shared" si="4"/>
        <v>-3.26</v>
      </c>
      <c r="F10" s="11">
        <f t="shared" si="5"/>
        <v>0</v>
      </c>
      <c r="G10" s="11" t="str">
        <f t="shared" si="6"/>
        <v>L-</v>
      </c>
      <c r="H10" s="11">
        <f t="shared" si="7"/>
        <v>3</v>
      </c>
      <c r="I10" s="11">
        <f t="shared" si="8"/>
        <v>130.68</v>
      </c>
      <c r="J10" s="15" t="str">
        <f t="shared" si="9"/>
        <v>P2O5 may be applied, plant response likely</v>
      </c>
      <c r="L10" s="26"/>
      <c r="M10" s="18">
        <f t="shared" si="10"/>
        <v>0</v>
      </c>
      <c r="N10" s="18">
        <f t="shared" si="11"/>
        <v>0</v>
      </c>
      <c r="O10" s="12">
        <f t="shared" si="12"/>
        <v>0</v>
      </c>
      <c r="P10" s="12" t="str">
        <f t="shared" si="13"/>
        <v>L-</v>
      </c>
      <c r="Q10" s="12">
        <f t="shared" si="14"/>
        <v>3</v>
      </c>
      <c r="R10" s="12">
        <f t="shared" si="15"/>
        <v>130.68</v>
      </c>
      <c r="S10" s="20" t="str">
        <f t="shared" si="0"/>
        <v>K2O may be applied, plant response likely</v>
      </c>
    </row>
    <row r="11" spans="1:19" ht="54" customHeight="1" x14ac:dyDescent="0.2">
      <c r="A11" s="24"/>
      <c r="B11" s="16">
        <f t="shared" si="1"/>
        <v>0</v>
      </c>
      <c r="C11" s="4">
        <f t="shared" si="2"/>
        <v>-3.26</v>
      </c>
      <c r="D11" s="4">
        <f t="shared" si="3"/>
        <v>-103.5</v>
      </c>
      <c r="E11" s="4">
        <f t="shared" si="4"/>
        <v>-3.26</v>
      </c>
      <c r="F11" s="4">
        <f t="shared" si="5"/>
        <v>0</v>
      </c>
      <c r="G11" s="4" t="str">
        <f t="shared" si="6"/>
        <v>L-</v>
      </c>
      <c r="H11" s="4">
        <f t="shared" si="7"/>
        <v>3</v>
      </c>
      <c r="I11" s="4">
        <f t="shared" si="8"/>
        <v>130.68</v>
      </c>
      <c r="J11" s="14" t="str">
        <f>VLOOKUP(F11,$A$85:$B$93,2)</f>
        <v>P2O5 may be applied, plant response likely</v>
      </c>
      <c r="L11" s="24"/>
      <c r="M11" s="16">
        <f t="shared" si="10"/>
        <v>0</v>
      </c>
      <c r="N11" s="16">
        <f t="shared" si="11"/>
        <v>0</v>
      </c>
      <c r="O11" s="4">
        <f t="shared" si="12"/>
        <v>0</v>
      </c>
      <c r="P11" s="4" t="str">
        <f t="shared" si="13"/>
        <v>L-</v>
      </c>
      <c r="Q11" s="4">
        <f t="shared" si="14"/>
        <v>3</v>
      </c>
      <c r="R11" s="4">
        <f t="shared" si="15"/>
        <v>130.68</v>
      </c>
      <c r="S11" s="19" t="str">
        <f t="shared" si="0"/>
        <v>K2O may be applied, plant response likely</v>
      </c>
    </row>
    <row r="12" spans="1:19" ht="54" customHeight="1" x14ac:dyDescent="0.2">
      <c r="A12" s="25"/>
      <c r="B12" s="17">
        <f t="shared" si="1"/>
        <v>0</v>
      </c>
      <c r="C12" s="11">
        <f t="shared" si="2"/>
        <v>-3.26</v>
      </c>
      <c r="D12" s="11">
        <f t="shared" si="3"/>
        <v>-103.5</v>
      </c>
      <c r="E12" s="11">
        <f t="shared" si="4"/>
        <v>-3.26</v>
      </c>
      <c r="F12" s="11">
        <f t="shared" si="5"/>
        <v>0</v>
      </c>
      <c r="G12" s="11" t="str">
        <f t="shared" si="6"/>
        <v>L-</v>
      </c>
      <c r="H12" s="11">
        <f t="shared" si="7"/>
        <v>3</v>
      </c>
      <c r="I12" s="11">
        <f t="shared" si="8"/>
        <v>130.68</v>
      </c>
      <c r="J12" s="15" t="str">
        <f t="shared" si="9"/>
        <v>P2O5 may be applied, plant response likely</v>
      </c>
      <c r="L12" s="26"/>
      <c r="M12" s="18">
        <f t="shared" si="10"/>
        <v>0</v>
      </c>
      <c r="N12" s="18">
        <f t="shared" si="11"/>
        <v>0</v>
      </c>
      <c r="O12" s="12">
        <f t="shared" si="12"/>
        <v>0</v>
      </c>
      <c r="P12" s="12" t="str">
        <f t="shared" si="13"/>
        <v>L-</v>
      </c>
      <c r="Q12" s="12">
        <f t="shared" si="14"/>
        <v>3</v>
      </c>
      <c r="R12" s="12">
        <f t="shared" si="15"/>
        <v>130.68</v>
      </c>
      <c r="S12" s="20" t="str">
        <f t="shared" si="0"/>
        <v>K2O may be applied, plant response likely</v>
      </c>
    </row>
    <row r="13" spans="1:19" ht="54" customHeight="1" x14ac:dyDescent="0.2">
      <c r="A13" s="24"/>
      <c r="B13" s="16">
        <f t="shared" si="1"/>
        <v>0</v>
      </c>
      <c r="C13" s="4">
        <f t="shared" si="2"/>
        <v>-3.26</v>
      </c>
      <c r="D13" s="4">
        <f t="shared" si="3"/>
        <v>-103.5</v>
      </c>
      <c r="E13" s="4">
        <f t="shared" si="4"/>
        <v>-3.26</v>
      </c>
      <c r="F13" s="4">
        <f t="shared" si="5"/>
        <v>0</v>
      </c>
      <c r="G13" s="4" t="str">
        <f t="shared" si="6"/>
        <v>L-</v>
      </c>
      <c r="H13" s="4">
        <f t="shared" si="7"/>
        <v>3</v>
      </c>
      <c r="I13" s="4">
        <f t="shared" si="8"/>
        <v>130.68</v>
      </c>
      <c r="J13" s="14" t="str">
        <f t="shared" si="9"/>
        <v>P2O5 may be applied, plant response likely</v>
      </c>
      <c r="L13" s="24"/>
      <c r="M13" s="16">
        <f t="shared" si="10"/>
        <v>0</v>
      </c>
      <c r="N13" s="16">
        <f t="shared" si="11"/>
        <v>0</v>
      </c>
      <c r="O13" s="4">
        <f t="shared" si="12"/>
        <v>0</v>
      </c>
      <c r="P13" s="4" t="str">
        <f t="shared" si="13"/>
        <v>L-</v>
      </c>
      <c r="Q13" s="4">
        <f t="shared" si="14"/>
        <v>3</v>
      </c>
      <c r="R13" s="4">
        <f t="shared" si="15"/>
        <v>130.68</v>
      </c>
      <c r="S13" s="19" t="str">
        <f t="shared" si="0"/>
        <v>K2O may be applied, plant response likely</v>
      </c>
    </row>
    <row r="14" spans="1:19" ht="54" customHeight="1" x14ac:dyDescent="0.2">
      <c r="A14" s="25"/>
      <c r="B14" s="17">
        <f t="shared" si="1"/>
        <v>0</v>
      </c>
      <c r="C14" s="11">
        <f t="shared" si="2"/>
        <v>-3.26</v>
      </c>
      <c r="D14" s="11">
        <f t="shared" si="3"/>
        <v>-103.5</v>
      </c>
      <c r="E14" s="11">
        <f t="shared" si="4"/>
        <v>-3.26</v>
      </c>
      <c r="F14" s="11">
        <f t="shared" si="5"/>
        <v>0</v>
      </c>
      <c r="G14" s="11" t="str">
        <f t="shared" si="6"/>
        <v>L-</v>
      </c>
      <c r="H14" s="11">
        <f t="shared" si="7"/>
        <v>3</v>
      </c>
      <c r="I14" s="11">
        <f t="shared" si="8"/>
        <v>130.68</v>
      </c>
      <c r="J14" s="15" t="str">
        <f t="shared" si="9"/>
        <v>P2O5 may be applied, plant response likely</v>
      </c>
      <c r="L14" s="26"/>
      <c r="M14" s="18">
        <f t="shared" si="10"/>
        <v>0</v>
      </c>
      <c r="N14" s="18">
        <f t="shared" si="11"/>
        <v>0</v>
      </c>
      <c r="O14" s="12">
        <f t="shared" si="12"/>
        <v>0</v>
      </c>
      <c r="P14" s="12" t="str">
        <f t="shared" si="13"/>
        <v>L-</v>
      </c>
      <c r="Q14" s="12">
        <f t="shared" si="14"/>
        <v>3</v>
      </c>
      <c r="R14" s="12">
        <f t="shared" si="15"/>
        <v>130.68</v>
      </c>
      <c r="S14" s="20" t="str">
        <f t="shared" si="0"/>
        <v>K2O may be applied, plant response likely</v>
      </c>
    </row>
    <row r="15" spans="1:19" ht="54" customHeight="1" x14ac:dyDescent="0.2">
      <c r="A15" s="24"/>
      <c r="B15" s="16">
        <f t="shared" si="1"/>
        <v>0</v>
      </c>
      <c r="C15" s="4">
        <f t="shared" si="2"/>
        <v>-3.26</v>
      </c>
      <c r="D15" s="4">
        <f t="shared" si="3"/>
        <v>-103.5</v>
      </c>
      <c r="E15" s="4">
        <f t="shared" si="4"/>
        <v>-3.26</v>
      </c>
      <c r="F15" s="4">
        <f t="shared" si="5"/>
        <v>0</v>
      </c>
      <c r="G15" s="4" t="str">
        <f t="shared" si="6"/>
        <v>L-</v>
      </c>
      <c r="H15" s="4">
        <f t="shared" si="7"/>
        <v>3</v>
      </c>
      <c r="I15" s="4">
        <f t="shared" si="8"/>
        <v>130.68</v>
      </c>
      <c r="J15" s="14" t="str">
        <f t="shared" si="9"/>
        <v>P2O5 may be applied, plant response likely</v>
      </c>
      <c r="L15" s="24"/>
      <c r="M15" s="16">
        <f t="shared" si="10"/>
        <v>0</v>
      </c>
      <c r="N15" s="16">
        <f t="shared" si="11"/>
        <v>0</v>
      </c>
      <c r="O15" s="4">
        <f t="shared" si="12"/>
        <v>0</v>
      </c>
      <c r="P15" s="4" t="str">
        <f t="shared" si="13"/>
        <v>L-</v>
      </c>
      <c r="Q15" s="4">
        <f t="shared" si="14"/>
        <v>3</v>
      </c>
      <c r="R15" s="4">
        <f t="shared" si="15"/>
        <v>130.68</v>
      </c>
      <c r="S15" s="19" t="str">
        <f t="shared" si="0"/>
        <v>K2O may be applied, plant response likely</v>
      </c>
    </row>
    <row r="16" spans="1:19" ht="54" customHeight="1" x14ac:dyDescent="0.2">
      <c r="A16" s="25"/>
      <c r="B16" s="17">
        <f t="shared" si="1"/>
        <v>0</v>
      </c>
      <c r="C16" s="11">
        <f t="shared" si="2"/>
        <v>-3.26</v>
      </c>
      <c r="D16" s="11">
        <f t="shared" si="3"/>
        <v>-103.5</v>
      </c>
      <c r="E16" s="11">
        <f t="shared" si="4"/>
        <v>-3.26</v>
      </c>
      <c r="F16" s="11">
        <f t="shared" si="5"/>
        <v>0</v>
      </c>
      <c r="G16" s="11" t="str">
        <f t="shared" si="6"/>
        <v>L-</v>
      </c>
      <c r="H16" s="11">
        <f t="shared" si="7"/>
        <v>3</v>
      </c>
      <c r="I16" s="11">
        <f t="shared" si="8"/>
        <v>130.68</v>
      </c>
      <c r="J16" s="15" t="str">
        <f t="shared" si="9"/>
        <v>P2O5 may be applied, plant response likely</v>
      </c>
      <c r="L16" s="26"/>
      <c r="M16" s="18">
        <f t="shared" si="10"/>
        <v>0</v>
      </c>
      <c r="N16" s="18">
        <f t="shared" si="11"/>
        <v>0</v>
      </c>
      <c r="O16" s="12">
        <f t="shared" si="12"/>
        <v>0</v>
      </c>
      <c r="P16" s="12" t="str">
        <f t="shared" si="13"/>
        <v>L-</v>
      </c>
      <c r="Q16" s="12">
        <f t="shared" si="14"/>
        <v>3</v>
      </c>
      <c r="R16" s="12">
        <f t="shared" si="15"/>
        <v>130.68</v>
      </c>
      <c r="S16" s="20" t="str">
        <f t="shared" si="0"/>
        <v>K2O may be applied, plant response likely</v>
      </c>
    </row>
    <row r="17" spans="1:19" ht="54" customHeight="1" x14ac:dyDescent="0.2">
      <c r="A17" s="24"/>
      <c r="B17" s="16">
        <f t="shared" si="1"/>
        <v>0</v>
      </c>
      <c r="C17" s="4">
        <f t="shared" si="2"/>
        <v>-3.26</v>
      </c>
      <c r="D17" s="4">
        <f t="shared" si="3"/>
        <v>-103.5</v>
      </c>
      <c r="E17" s="4">
        <f t="shared" si="4"/>
        <v>-3.26</v>
      </c>
      <c r="F17" s="4">
        <f t="shared" si="5"/>
        <v>0</v>
      </c>
      <c r="G17" s="4" t="str">
        <f t="shared" si="6"/>
        <v>L-</v>
      </c>
      <c r="H17" s="4">
        <f t="shared" si="7"/>
        <v>3</v>
      </c>
      <c r="I17" s="4">
        <f t="shared" si="8"/>
        <v>130.68</v>
      </c>
      <c r="J17" s="14" t="str">
        <f t="shared" si="9"/>
        <v>P2O5 may be applied, plant response likely</v>
      </c>
      <c r="L17" s="24"/>
      <c r="M17" s="16">
        <f t="shared" si="10"/>
        <v>0</v>
      </c>
      <c r="N17" s="16">
        <f t="shared" si="11"/>
        <v>0</v>
      </c>
      <c r="O17" s="4">
        <f t="shared" si="12"/>
        <v>0</v>
      </c>
      <c r="P17" s="4" t="str">
        <f t="shared" si="13"/>
        <v>L-</v>
      </c>
      <c r="Q17" s="4">
        <f t="shared" si="14"/>
        <v>3</v>
      </c>
      <c r="R17" s="4">
        <f t="shared" si="15"/>
        <v>130.68</v>
      </c>
      <c r="S17" s="19" t="str">
        <f t="shared" si="0"/>
        <v>K2O may be applied, plant response likely</v>
      </c>
    </row>
    <row r="18" spans="1:19" ht="54" customHeight="1" x14ac:dyDescent="0.2">
      <c r="A18" s="25"/>
      <c r="B18" s="17">
        <f t="shared" si="1"/>
        <v>0</v>
      </c>
      <c r="C18" s="11">
        <f t="shared" si="2"/>
        <v>-3.26</v>
      </c>
      <c r="D18" s="11">
        <f t="shared" si="3"/>
        <v>-103.5</v>
      </c>
      <c r="E18" s="11">
        <f t="shared" si="4"/>
        <v>-3.26</v>
      </c>
      <c r="F18" s="11">
        <f t="shared" si="5"/>
        <v>0</v>
      </c>
      <c r="G18" s="11" t="str">
        <f t="shared" si="6"/>
        <v>L-</v>
      </c>
      <c r="H18" s="11">
        <f t="shared" si="7"/>
        <v>3</v>
      </c>
      <c r="I18" s="11">
        <f t="shared" si="8"/>
        <v>130.68</v>
      </c>
      <c r="J18" s="15" t="str">
        <f t="shared" si="9"/>
        <v>P2O5 may be applied, plant response likely</v>
      </c>
      <c r="L18" s="26"/>
      <c r="M18" s="18">
        <f t="shared" si="10"/>
        <v>0</v>
      </c>
      <c r="N18" s="18">
        <f t="shared" si="11"/>
        <v>0</v>
      </c>
      <c r="O18" s="12">
        <f t="shared" si="12"/>
        <v>0</v>
      </c>
      <c r="P18" s="12" t="str">
        <f t="shared" si="13"/>
        <v>L-</v>
      </c>
      <c r="Q18" s="12">
        <f t="shared" si="14"/>
        <v>3</v>
      </c>
      <c r="R18" s="12">
        <f t="shared" si="15"/>
        <v>130.68</v>
      </c>
      <c r="S18" s="20" t="str">
        <f t="shared" si="0"/>
        <v>K2O may be applied, plant response likely</v>
      </c>
    </row>
    <row r="19" spans="1:19" ht="54" customHeight="1" x14ac:dyDescent="0.2">
      <c r="A19" s="24"/>
      <c r="B19" s="16">
        <f t="shared" si="1"/>
        <v>0</v>
      </c>
      <c r="C19" s="4">
        <f t="shared" si="2"/>
        <v>-3.26</v>
      </c>
      <c r="D19" s="4">
        <f t="shared" si="3"/>
        <v>-103.5</v>
      </c>
      <c r="E19" s="4">
        <f t="shared" si="4"/>
        <v>-3.26</v>
      </c>
      <c r="F19" s="4">
        <f t="shared" si="5"/>
        <v>0</v>
      </c>
      <c r="G19" s="4" t="str">
        <f t="shared" si="6"/>
        <v>L-</v>
      </c>
      <c r="H19" s="4">
        <f t="shared" si="7"/>
        <v>3</v>
      </c>
      <c r="I19" s="4">
        <f t="shared" si="8"/>
        <v>130.68</v>
      </c>
      <c r="J19" s="14" t="str">
        <f t="shared" si="9"/>
        <v>P2O5 may be applied, plant response likely</v>
      </c>
      <c r="L19" s="24"/>
      <c r="M19" s="16">
        <f t="shared" si="10"/>
        <v>0</v>
      </c>
      <c r="N19" s="16">
        <f t="shared" si="11"/>
        <v>0</v>
      </c>
      <c r="O19" s="4">
        <f t="shared" si="12"/>
        <v>0</v>
      </c>
      <c r="P19" s="4" t="str">
        <f t="shared" si="13"/>
        <v>L-</v>
      </c>
      <c r="Q19" s="4">
        <f t="shared" si="14"/>
        <v>3</v>
      </c>
      <c r="R19" s="4">
        <f t="shared" si="15"/>
        <v>130.68</v>
      </c>
      <c r="S19" s="19" t="str">
        <f t="shared" si="0"/>
        <v>K2O may be applied, plant response likely</v>
      </c>
    </row>
    <row r="20" spans="1:19" ht="54" customHeight="1" x14ac:dyDescent="0.2">
      <c r="A20" s="25"/>
      <c r="B20" s="17">
        <f t="shared" si="1"/>
        <v>0</v>
      </c>
      <c r="C20" s="11">
        <f t="shared" si="2"/>
        <v>-3.26</v>
      </c>
      <c r="D20" s="11">
        <f t="shared" si="3"/>
        <v>-103.5</v>
      </c>
      <c r="E20" s="11">
        <f t="shared" si="4"/>
        <v>-3.26</v>
      </c>
      <c r="F20" s="11">
        <f t="shared" si="5"/>
        <v>0</v>
      </c>
      <c r="G20" s="11" t="str">
        <f t="shared" si="6"/>
        <v>L-</v>
      </c>
      <c r="H20" s="11">
        <f t="shared" si="7"/>
        <v>3</v>
      </c>
      <c r="I20" s="11">
        <f t="shared" si="8"/>
        <v>130.68</v>
      </c>
      <c r="J20" s="15" t="str">
        <f t="shared" si="9"/>
        <v>P2O5 may be applied, plant response likely</v>
      </c>
      <c r="L20" s="26"/>
      <c r="M20" s="18">
        <f t="shared" si="10"/>
        <v>0</v>
      </c>
      <c r="N20" s="18">
        <f t="shared" si="11"/>
        <v>0</v>
      </c>
      <c r="O20" s="12">
        <f t="shared" si="12"/>
        <v>0</v>
      </c>
      <c r="P20" s="12" t="str">
        <f t="shared" si="13"/>
        <v>L-</v>
      </c>
      <c r="Q20" s="12">
        <f t="shared" si="14"/>
        <v>3</v>
      </c>
      <c r="R20" s="12">
        <f t="shared" si="15"/>
        <v>130.68</v>
      </c>
      <c r="S20" s="20" t="str">
        <f t="shared" si="0"/>
        <v>K2O may be applied, plant response likely</v>
      </c>
    </row>
    <row r="21" spans="1:19" ht="54" customHeight="1" x14ac:dyDescent="0.2">
      <c r="A21" s="24"/>
      <c r="B21" s="16">
        <f t="shared" si="1"/>
        <v>0</v>
      </c>
      <c r="C21" s="4">
        <f t="shared" si="2"/>
        <v>-3.26</v>
      </c>
      <c r="D21" s="4">
        <f t="shared" si="3"/>
        <v>-103.5</v>
      </c>
      <c r="E21" s="4">
        <f t="shared" si="4"/>
        <v>-3.26</v>
      </c>
      <c r="F21" s="4">
        <f t="shared" si="5"/>
        <v>0</v>
      </c>
      <c r="G21" s="4" t="str">
        <f t="shared" si="6"/>
        <v>L-</v>
      </c>
      <c r="H21" s="4">
        <f t="shared" si="7"/>
        <v>3</v>
      </c>
      <c r="I21" s="4">
        <f t="shared" si="8"/>
        <v>130.68</v>
      </c>
      <c r="J21" s="14" t="str">
        <f t="shared" si="9"/>
        <v>P2O5 may be applied, plant response likely</v>
      </c>
      <c r="L21" s="24"/>
      <c r="M21" s="16">
        <f t="shared" si="10"/>
        <v>0</v>
      </c>
      <c r="N21" s="16">
        <f t="shared" si="11"/>
        <v>0</v>
      </c>
      <c r="O21" s="4">
        <f t="shared" si="12"/>
        <v>0</v>
      </c>
      <c r="P21" s="4" t="str">
        <f t="shared" si="13"/>
        <v>L-</v>
      </c>
      <c r="Q21" s="4">
        <f t="shared" si="14"/>
        <v>3</v>
      </c>
      <c r="R21" s="4">
        <f t="shared" si="15"/>
        <v>130.68</v>
      </c>
      <c r="S21" s="19" t="str">
        <f t="shared" si="0"/>
        <v>K2O may be applied, plant response likely</v>
      </c>
    </row>
    <row r="22" spans="1:19" ht="54" customHeight="1" x14ac:dyDescent="0.2">
      <c r="A22" s="25"/>
      <c r="B22" s="17">
        <f t="shared" si="1"/>
        <v>0</v>
      </c>
      <c r="C22" s="11">
        <f t="shared" si="2"/>
        <v>-3.26</v>
      </c>
      <c r="D22" s="11">
        <f t="shared" si="3"/>
        <v>-103.5</v>
      </c>
      <c r="E22" s="11">
        <f t="shared" si="4"/>
        <v>-3.26</v>
      </c>
      <c r="F22" s="11">
        <f t="shared" si="5"/>
        <v>0</v>
      </c>
      <c r="G22" s="11" t="str">
        <f t="shared" si="6"/>
        <v>L-</v>
      </c>
      <c r="H22" s="11">
        <f t="shared" si="7"/>
        <v>3</v>
      </c>
      <c r="I22" s="11">
        <f t="shared" si="8"/>
        <v>130.68</v>
      </c>
      <c r="J22" s="15" t="str">
        <f t="shared" si="9"/>
        <v>P2O5 may be applied, plant response likely</v>
      </c>
      <c r="L22" s="26"/>
      <c r="M22" s="18">
        <f t="shared" si="10"/>
        <v>0</v>
      </c>
      <c r="N22" s="18">
        <f t="shared" si="11"/>
        <v>0</v>
      </c>
      <c r="O22" s="12">
        <f t="shared" si="12"/>
        <v>0</v>
      </c>
      <c r="P22" s="12" t="str">
        <f t="shared" si="13"/>
        <v>L-</v>
      </c>
      <c r="Q22" s="12">
        <f t="shared" si="14"/>
        <v>3</v>
      </c>
      <c r="R22" s="12">
        <f t="shared" si="15"/>
        <v>130.68</v>
      </c>
      <c r="S22" s="20" t="str">
        <f t="shared" si="0"/>
        <v>K2O may be applied, plant response likely</v>
      </c>
    </row>
    <row r="23" spans="1:19" ht="54" customHeight="1" x14ac:dyDescent="0.2">
      <c r="A23" s="24"/>
      <c r="B23" s="16">
        <f t="shared" si="1"/>
        <v>0</v>
      </c>
      <c r="C23" s="4">
        <f t="shared" si="2"/>
        <v>-3.26</v>
      </c>
      <c r="D23" s="4">
        <f t="shared" si="3"/>
        <v>-103.5</v>
      </c>
      <c r="E23" s="4">
        <f t="shared" si="4"/>
        <v>-3.26</v>
      </c>
      <c r="F23" s="4">
        <f t="shared" si="5"/>
        <v>0</v>
      </c>
      <c r="G23" s="4" t="str">
        <f t="shared" si="6"/>
        <v>L-</v>
      </c>
      <c r="H23" s="4">
        <f t="shared" si="7"/>
        <v>3</v>
      </c>
      <c r="I23" s="4">
        <f t="shared" si="8"/>
        <v>130.68</v>
      </c>
      <c r="J23" s="14" t="str">
        <f t="shared" si="9"/>
        <v>P2O5 may be applied, plant response likely</v>
      </c>
      <c r="L23" s="24"/>
      <c r="M23" s="16">
        <f t="shared" si="10"/>
        <v>0</v>
      </c>
      <c r="N23" s="16">
        <f t="shared" si="11"/>
        <v>0</v>
      </c>
      <c r="O23" s="4">
        <f t="shared" si="12"/>
        <v>0</v>
      </c>
      <c r="P23" s="4" t="str">
        <f t="shared" si="13"/>
        <v>L-</v>
      </c>
      <c r="Q23" s="4">
        <f t="shared" si="14"/>
        <v>3</v>
      </c>
      <c r="R23" s="4">
        <f t="shared" si="15"/>
        <v>130.68</v>
      </c>
      <c r="S23" s="19" t="str">
        <f t="shared" si="0"/>
        <v>K2O may be applied, plant response likely</v>
      </c>
    </row>
    <row r="24" spans="1:19" ht="54" customHeight="1" x14ac:dyDescent="0.2">
      <c r="A24" s="25"/>
      <c r="B24" s="17">
        <f t="shared" si="1"/>
        <v>0</v>
      </c>
      <c r="C24" s="11">
        <f t="shared" si="2"/>
        <v>-3.26</v>
      </c>
      <c r="D24" s="11">
        <f t="shared" si="3"/>
        <v>-103.5</v>
      </c>
      <c r="E24" s="11">
        <f t="shared" si="4"/>
        <v>-3.26</v>
      </c>
      <c r="F24" s="11">
        <f t="shared" si="5"/>
        <v>0</v>
      </c>
      <c r="G24" s="11" t="str">
        <f t="shared" si="6"/>
        <v>L-</v>
      </c>
      <c r="H24" s="11">
        <f t="shared" si="7"/>
        <v>3</v>
      </c>
      <c r="I24" s="11">
        <f t="shared" si="8"/>
        <v>130.68</v>
      </c>
      <c r="J24" s="15" t="str">
        <f t="shared" si="9"/>
        <v>P2O5 may be applied, plant response likely</v>
      </c>
      <c r="L24" s="26"/>
      <c r="M24" s="18">
        <f t="shared" si="10"/>
        <v>0</v>
      </c>
      <c r="N24" s="18">
        <f t="shared" si="11"/>
        <v>0</v>
      </c>
      <c r="O24" s="12">
        <f t="shared" si="12"/>
        <v>0</v>
      </c>
      <c r="P24" s="12" t="str">
        <f t="shared" si="13"/>
        <v>L-</v>
      </c>
      <c r="Q24" s="12">
        <f t="shared" si="14"/>
        <v>3</v>
      </c>
      <c r="R24" s="12">
        <f t="shared" si="15"/>
        <v>130.68</v>
      </c>
      <c r="S24" s="20" t="str">
        <f t="shared" si="0"/>
        <v>K2O may be applied, plant response likely</v>
      </c>
    </row>
    <row r="25" spans="1:19" ht="54" customHeight="1" x14ac:dyDescent="0.2">
      <c r="A25" s="24"/>
      <c r="B25" s="16">
        <f t="shared" si="1"/>
        <v>0</v>
      </c>
      <c r="C25" s="4">
        <f t="shared" si="2"/>
        <v>-3.26</v>
      </c>
      <c r="D25" s="4">
        <f t="shared" si="3"/>
        <v>-103.5</v>
      </c>
      <c r="E25" s="4">
        <f t="shared" si="4"/>
        <v>-3.26</v>
      </c>
      <c r="F25" s="4">
        <f t="shared" si="5"/>
        <v>0</v>
      </c>
      <c r="G25" s="4" t="str">
        <f t="shared" si="6"/>
        <v>L-</v>
      </c>
      <c r="H25" s="4">
        <f t="shared" si="7"/>
        <v>3</v>
      </c>
      <c r="I25" s="4">
        <f t="shared" si="8"/>
        <v>130.68</v>
      </c>
      <c r="J25" s="14" t="str">
        <f t="shared" si="9"/>
        <v>P2O5 may be applied, plant response likely</v>
      </c>
      <c r="L25" s="24"/>
      <c r="M25" s="16">
        <f t="shared" si="10"/>
        <v>0</v>
      </c>
      <c r="N25" s="16">
        <f t="shared" si="11"/>
        <v>0</v>
      </c>
      <c r="O25" s="4">
        <f t="shared" si="12"/>
        <v>0</v>
      </c>
      <c r="P25" s="4" t="str">
        <f t="shared" si="13"/>
        <v>L-</v>
      </c>
      <c r="Q25" s="4">
        <f t="shared" si="14"/>
        <v>3</v>
      </c>
      <c r="R25" s="4">
        <f t="shared" si="15"/>
        <v>130.68</v>
      </c>
      <c r="S25" s="19" t="str">
        <f t="shared" si="0"/>
        <v>K2O may be applied, plant response likely</v>
      </c>
    </row>
    <row r="26" spans="1:19" ht="54" customHeight="1" x14ac:dyDescent="0.2">
      <c r="A26" s="25"/>
      <c r="B26" s="17">
        <f t="shared" si="1"/>
        <v>0</v>
      </c>
      <c r="C26" s="11">
        <f t="shared" si="2"/>
        <v>-3.26</v>
      </c>
      <c r="D26" s="11">
        <f t="shared" si="3"/>
        <v>-103.5</v>
      </c>
      <c r="E26" s="11">
        <f t="shared" si="4"/>
        <v>-3.26</v>
      </c>
      <c r="F26" s="11">
        <f t="shared" si="5"/>
        <v>0</v>
      </c>
      <c r="G26" s="11" t="str">
        <f t="shared" si="6"/>
        <v>L-</v>
      </c>
      <c r="H26" s="11">
        <f t="shared" si="7"/>
        <v>3</v>
      </c>
      <c r="I26" s="11">
        <f t="shared" si="8"/>
        <v>130.68</v>
      </c>
      <c r="J26" s="15" t="str">
        <f t="shared" si="9"/>
        <v>P2O5 may be applied, plant response likely</v>
      </c>
      <c r="L26" s="26"/>
      <c r="M26" s="18">
        <f t="shared" si="10"/>
        <v>0</v>
      </c>
      <c r="N26" s="18">
        <f t="shared" si="11"/>
        <v>0</v>
      </c>
      <c r="O26" s="12">
        <f t="shared" si="12"/>
        <v>0</v>
      </c>
      <c r="P26" s="12" t="str">
        <f t="shared" si="13"/>
        <v>L-</v>
      </c>
      <c r="Q26" s="12">
        <f t="shared" si="14"/>
        <v>3</v>
      </c>
      <c r="R26" s="12">
        <f t="shared" si="15"/>
        <v>130.68</v>
      </c>
      <c r="S26" s="20" t="str">
        <f t="shared" si="0"/>
        <v>K2O may be applied, plant response likely</v>
      </c>
    </row>
    <row r="27" spans="1:19" ht="54" customHeight="1" x14ac:dyDescent="0.2">
      <c r="A27" s="24"/>
      <c r="B27" s="16">
        <f t="shared" si="1"/>
        <v>0</v>
      </c>
      <c r="C27" s="4">
        <f t="shared" si="2"/>
        <v>-3.26</v>
      </c>
      <c r="D27" s="4">
        <f t="shared" si="3"/>
        <v>-103.5</v>
      </c>
      <c r="E27" s="4">
        <f t="shared" si="4"/>
        <v>-3.26</v>
      </c>
      <c r="F27" s="4">
        <f t="shared" si="5"/>
        <v>0</v>
      </c>
      <c r="G27" s="4" t="str">
        <f t="shared" si="6"/>
        <v>L-</v>
      </c>
      <c r="H27" s="4">
        <f t="shared" si="7"/>
        <v>3</v>
      </c>
      <c r="I27" s="4">
        <f t="shared" si="8"/>
        <v>130.68</v>
      </c>
      <c r="J27" s="14" t="str">
        <f t="shared" si="9"/>
        <v>P2O5 may be applied, plant response likely</v>
      </c>
      <c r="L27" s="24"/>
      <c r="M27" s="16">
        <f t="shared" si="10"/>
        <v>0</v>
      </c>
      <c r="N27" s="16">
        <f t="shared" si="11"/>
        <v>0</v>
      </c>
      <c r="O27" s="4">
        <f t="shared" si="12"/>
        <v>0</v>
      </c>
      <c r="P27" s="4" t="str">
        <f t="shared" si="13"/>
        <v>L-</v>
      </c>
      <c r="Q27" s="4">
        <f t="shared" si="14"/>
        <v>3</v>
      </c>
      <c r="R27" s="4">
        <f t="shared" si="15"/>
        <v>130.68</v>
      </c>
      <c r="S27" s="19" t="str">
        <f t="shared" si="0"/>
        <v>K2O may be applied, plant response likely</v>
      </c>
    </row>
    <row r="28" spans="1:19" ht="54" customHeight="1" x14ac:dyDescent="0.2">
      <c r="A28" s="25"/>
      <c r="B28" s="17">
        <f t="shared" si="1"/>
        <v>0</v>
      </c>
      <c r="C28" s="11">
        <f t="shared" si="2"/>
        <v>-3.26</v>
      </c>
      <c r="D28" s="11">
        <f t="shared" si="3"/>
        <v>-103.5</v>
      </c>
      <c r="E28" s="11">
        <f t="shared" si="4"/>
        <v>-3.26</v>
      </c>
      <c r="F28" s="11">
        <f t="shared" si="5"/>
        <v>0</v>
      </c>
      <c r="G28" s="11" t="str">
        <f t="shared" si="6"/>
        <v>L-</v>
      </c>
      <c r="H28" s="11">
        <f t="shared" si="7"/>
        <v>3</v>
      </c>
      <c r="I28" s="11">
        <f t="shared" si="8"/>
        <v>130.68</v>
      </c>
      <c r="J28" s="15" t="str">
        <f t="shared" si="9"/>
        <v>P2O5 may be applied, plant response likely</v>
      </c>
      <c r="L28" s="26"/>
      <c r="M28" s="18">
        <f t="shared" si="10"/>
        <v>0</v>
      </c>
      <c r="N28" s="18">
        <f t="shared" si="11"/>
        <v>0</v>
      </c>
      <c r="O28" s="12">
        <f t="shared" si="12"/>
        <v>0</v>
      </c>
      <c r="P28" s="12" t="str">
        <f t="shared" si="13"/>
        <v>L-</v>
      </c>
      <c r="Q28" s="12">
        <f t="shared" si="14"/>
        <v>3</v>
      </c>
      <c r="R28" s="12">
        <f t="shared" si="15"/>
        <v>130.68</v>
      </c>
      <c r="S28" s="20" t="str">
        <f t="shared" si="0"/>
        <v>K2O may be applied, plant response likely</v>
      </c>
    </row>
    <row r="29" spans="1:19" ht="54" customHeight="1" x14ac:dyDescent="0.2">
      <c r="A29" s="24"/>
      <c r="B29" s="16">
        <f t="shared" si="1"/>
        <v>0</v>
      </c>
      <c r="C29" s="4">
        <f t="shared" si="2"/>
        <v>-3.26</v>
      </c>
      <c r="D29" s="4">
        <f t="shared" si="3"/>
        <v>-103.5</v>
      </c>
      <c r="E29" s="4">
        <f t="shared" si="4"/>
        <v>-3.26</v>
      </c>
      <c r="F29" s="4">
        <f t="shared" si="5"/>
        <v>0</v>
      </c>
      <c r="G29" s="4" t="str">
        <f t="shared" si="6"/>
        <v>L-</v>
      </c>
      <c r="H29" s="4">
        <f t="shared" si="7"/>
        <v>3</v>
      </c>
      <c r="I29" s="4">
        <f t="shared" si="8"/>
        <v>130.68</v>
      </c>
      <c r="J29" s="14" t="str">
        <f t="shared" si="9"/>
        <v>P2O5 may be applied, plant response likely</v>
      </c>
      <c r="L29" s="24"/>
      <c r="M29" s="16">
        <f t="shared" si="10"/>
        <v>0</v>
      </c>
      <c r="N29" s="16">
        <f t="shared" si="11"/>
        <v>0</v>
      </c>
      <c r="O29" s="4">
        <f t="shared" si="12"/>
        <v>0</v>
      </c>
      <c r="P29" s="4" t="str">
        <f t="shared" si="13"/>
        <v>L-</v>
      </c>
      <c r="Q29" s="4">
        <f t="shared" si="14"/>
        <v>3</v>
      </c>
      <c r="R29" s="4">
        <f t="shared" si="15"/>
        <v>130.68</v>
      </c>
      <c r="S29" s="19" t="str">
        <f t="shared" si="0"/>
        <v>K2O may be applied, plant response likely</v>
      </c>
    </row>
    <row r="30" spans="1:19" ht="54" customHeight="1" x14ac:dyDescent="0.2">
      <c r="A30" s="25"/>
      <c r="B30" s="17">
        <f t="shared" si="1"/>
        <v>0</v>
      </c>
      <c r="C30" s="11">
        <f t="shared" si="2"/>
        <v>-3.26</v>
      </c>
      <c r="D30" s="11">
        <f t="shared" si="3"/>
        <v>-103.5</v>
      </c>
      <c r="E30" s="11">
        <f t="shared" si="4"/>
        <v>-3.26</v>
      </c>
      <c r="F30" s="11">
        <f t="shared" si="5"/>
        <v>0</v>
      </c>
      <c r="G30" s="11" t="str">
        <f t="shared" si="6"/>
        <v>L-</v>
      </c>
      <c r="H30" s="11">
        <f t="shared" si="7"/>
        <v>3</v>
      </c>
      <c r="I30" s="11">
        <f t="shared" si="8"/>
        <v>130.68</v>
      </c>
      <c r="J30" s="15" t="str">
        <f t="shared" si="9"/>
        <v>P2O5 may be applied, plant response likely</v>
      </c>
      <c r="L30" s="26"/>
      <c r="M30" s="18">
        <f t="shared" si="10"/>
        <v>0</v>
      </c>
      <c r="N30" s="18">
        <f t="shared" si="11"/>
        <v>0</v>
      </c>
      <c r="O30" s="12">
        <f t="shared" si="12"/>
        <v>0</v>
      </c>
      <c r="P30" s="12" t="str">
        <f t="shared" si="13"/>
        <v>L-</v>
      </c>
      <c r="Q30" s="12">
        <f t="shared" si="14"/>
        <v>3</v>
      </c>
      <c r="R30" s="12">
        <f t="shared" si="15"/>
        <v>130.68</v>
      </c>
      <c r="S30" s="20" t="str">
        <f t="shared" si="0"/>
        <v>K2O may be applied, plant response likely</v>
      </c>
    </row>
    <row r="31" spans="1:19" ht="54" customHeight="1" x14ac:dyDescent="0.2">
      <c r="A31" s="24"/>
      <c r="B31" s="16">
        <f t="shared" si="1"/>
        <v>0</v>
      </c>
      <c r="C31" s="4">
        <f t="shared" si="2"/>
        <v>-3.26</v>
      </c>
      <c r="D31" s="4">
        <f t="shared" si="3"/>
        <v>-103.5</v>
      </c>
      <c r="E31" s="4">
        <f t="shared" si="4"/>
        <v>-3.26</v>
      </c>
      <c r="F31" s="4">
        <f t="shared" si="5"/>
        <v>0</v>
      </c>
      <c r="G31" s="4" t="str">
        <f t="shared" si="6"/>
        <v>L-</v>
      </c>
      <c r="H31" s="4">
        <f t="shared" si="7"/>
        <v>3</v>
      </c>
      <c r="I31" s="4">
        <f t="shared" si="8"/>
        <v>130.68</v>
      </c>
      <c r="J31" s="14" t="str">
        <f t="shared" si="9"/>
        <v>P2O5 may be applied, plant response likely</v>
      </c>
      <c r="L31" s="24"/>
      <c r="M31" s="16">
        <f t="shared" si="10"/>
        <v>0</v>
      </c>
      <c r="N31" s="16">
        <f t="shared" si="11"/>
        <v>0</v>
      </c>
      <c r="O31" s="4">
        <f t="shared" si="12"/>
        <v>0</v>
      </c>
      <c r="P31" s="4" t="str">
        <f t="shared" si="13"/>
        <v>L-</v>
      </c>
      <c r="Q31" s="4">
        <f t="shared" si="14"/>
        <v>3</v>
      </c>
      <c r="R31" s="4">
        <f t="shared" si="15"/>
        <v>130.68</v>
      </c>
      <c r="S31" s="19" t="str">
        <f t="shared" si="0"/>
        <v>K2O may be applied, plant response likely</v>
      </c>
    </row>
    <row r="32" spans="1:19" ht="54" customHeight="1" x14ac:dyDescent="0.2">
      <c r="A32" s="25"/>
      <c r="B32" s="17">
        <f t="shared" si="1"/>
        <v>0</v>
      </c>
      <c r="C32" s="11">
        <f t="shared" si="2"/>
        <v>-3.26</v>
      </c>
      <c r="D32" s="11">
        <f t="shared" si="3"/>
        <v>-103.5</v>
      </c>
      <c r="E32" s="11">
        <f t="shared" si="4"/>
        <v>-3.26</v>
      </c>
      <c r="F32" s="11">
        <f t="shared" si="5"/>
        <v>0</v>
      </c>
      <c r="G32" s="11" t="str">
        <f t="shared" si="6"/>
        <v>L-</v>
      </c>
      <c r="H32" s="11">
        <f t="shared" si="7"/>
        <v>3</v>
      </c>
      <c r="I32" s="11">
        <f t="shared" si="8"/>
        <v>130.68</v>
      </c>
      <c r="J32" s="15" t="str">
        <f t="shared" si="9"/>
        <v>P2O5 may be applied, plant response likely</v>
      </c>
      <c r="L32" s="26"/>
      <c r="M32" s="18">
        <f t="shared" si="10"/>
        <v>0</v>
      </c>
      <c r="N32" s="18">
        <f t="shared" si="11"/>
        <v>0</v>
      </c>
      <c r="O32" s="12">
        <f t="shared" si="12"/>
        <v>0</v>
      </c>
      <c r="P32" s="12" t="str">
        <f t="shared" si="13"/>
        <v>L-</v>
      </c>
      <c r="Q32" s="12">
        <f t="shared" si="14"/>
        <v>3</v>
      </c>
      <c r="R32" s="12">
        <f t="shared" si="15"/>
        <v>130.68</v>
      </c>
      <c r="S32" s="20" t="str">
        <f t="shared" si="0"/>
        <v>K2O may be applied, plant response likely</v>
      </c>
    </row>
    <row r="33" spans="1:19" ht="54" customHeight="1" x14ac:dyDescent="0.2">
      <c r="A33" s="24"/>
      <c r="B33" s="16">
        <f t="shared" si="1"/>
        <v>0</v>
      </c>
      <c r="C33" s="4">
        <f t="shared" si="2"/>
        <v>-3.26</v>
      </c>
      <c r="D33" s="4">
        <f t="shared" si="3"/>
        <v>-103.5</v>
      </c>
      <c r="E33" s="4">
        <f t="shared" si="4"/>
        <v>-3.26</v>
      </c>
      <c r="F33" s="4">
        <f t="shared" si="5"/>
        <v>0</v>
      </c>
      <c r="G33" s="4" t="str">
        <f t="shared" si="6"/>
        <v>L-</v>
      </c>
      <c r="H33" s="4">
        <f t="shared" si="7"/>
        <v>3</v>
      </c>
      <c r="I33" s="4">
        <f t="shared" si="8"/>
        <v>130.68</v>
      </c>
      <c r="J33" s="14" t="str">
        <f t="shared" si="9"/>
        <v>P2O5 may be applied, plant response likely</v>
      </c>
      <c r="L33" s="24"/>
      <c r="M33" s="16">
        <f t="shared" si="10"/>
        <v>0</v>
      </c>
      <c r="N33" s="16">
        <f t="shared" si="11"/>
        <v>0</v>
      </c>
      <c r="O33" s="4">
        <f t="shared" si="12"/>
        <v>0</v>
      </c>
      <c r="P33" s="4" t="str">
        <f t="shared" si="13"/>
        <v>L-</v>
      </c>
      <c r="Q33" s="4">
        <f t="shared" si="14"/>
        <v>3</v>
      </c>
      <c r="R33" s="4">
        <f t="shared" si="15"/>
        <v>130.68</v>
      </c>
      <c r="S33" s="19" t="str">
        <f t="shared" si="0"/>
        <v>K2O may be applied, plant response likely</v>
      </c>
    </row>
    <row r="34" spans="1:19" ht="54" customHeight="1" x14ac:dyDescent="0.2">
      <c r="A34" s="25"/>
      <c r="B34" s="17">
        <f t="shared" si="1"/>
        <v>0</v>
      </c>
      <c r="C34" s="11">
        <f t="shared" si="2"/>
        <v>-3.26</v>
      </c>
      <c r="D34" s="11">
        <f t="shared" si="3"/>
        <v>-103.5</v>
      </c>
      <c r="E34" s="11">
        <f t="shared" si="4"/>
        <v>-3.26</v>
      </c>
      <c r="F34" s="11">
        <f t="shared" si="5"/>
        <v>0</v>
      </c>
      <c r="G34" s="11" t="str">
        <f t="shared" si="6"/>
        <v>L-</v>
      </c>
      <c r="H34" s="11">
        <f t="shared" si="7"/>
        <v>3</v>
      </c>
      <c r="I34" s="11">
        <f t="shared" si="8"/>
        <v>130.68</v>
      </c>
      <c r="J34" s="15" t="str">
        <f t="shared" si="9"/>
        <v>P2O5 may be applied, plant response likely</v>
      </c>
      <c r="L34" s="26"/>
      <c r="M34" s="18">
        <f t="shared" si="10"/>
        <v>0</v>
      </c>
      <c r="N34" s="18">
        <f t="shared" si="11"/>
        <v>0</v>
      </c>
      <c r="O34" s="12">
        <f t="shared" si="12"/>
        <v>0</v>
      </c>
      <c r="P34" s="12" t="str">
        <f t="shared" si="13"/>
        <v>L-</v>
      </c>
      <c r="Q34" s="12">
        <f t="shared" si="14"/>
        <v>3</v>
      </c>
      <c r="R34" s="12">
        <f t="shared" si="15"/>
        <v>130.68</v>
      </c>
      <c r="S34" s="20" t="str">
        <f t="shared" si="0"/>
        <v>K2O may be applied, plant response likely</v>
      </c>
    </row>
    <row r="35" spans="1:19" ht="54" customHeight="1" x14ac:dyDescent="0.2">
      <c r="A35" s="24"/>
      <c r="B35" s="16">
        <f t="shared" si="1"/>
        <v>0</v>
      </c>
      <c r="C35" s="4">
        <f t="shared" si="2"/>
        <v>-3.26</v>
      </c>
      <c r="D35" s="4">
        <f t="shared" si="3"/>
        <v>-103.5</v>
      </c>
      <c r="E35" s="4">
        <f t="shared" si="4"/>
        <v>-3.26</v>
      </c>
      <c r="F35" s="4">
        <f t="shared" si="5"/>
        <v>0</v>
      </c>
      <c r="G35" s="4" t="str">
        <f t="shared" si="6"/>
        <v>L-</v>
      </c>
      <c r="H35" s="4">
        <f t="shared" si="7"/>
        <v>3</v>
      </c>
      <c r="I35" s="4">
        <f t="shared" si="8"/>
        <v>130.68</v>
      </c>
      <c r="J35" s="14" t="str">
        <f t="shared" si="9"/>
        <v>P2O5 may be applied, plant response likely</v>
      </c>
      <c r="L35" s="24"/>
      <c r="M35" s="16">
        <f t="shared" si="10"/>
        <v>0</v>
      </c>
      <c r="N35" s="16">
        <f t="shared" si="11"/>
        <v>0</v>
      </c>
      <c r="O35" s="4">
        <f t="shared" si="12"/>
        <v>0</v>
      </c>
      <c r="P35" s="4" t="str">
        <f t="shared" si="13"/>
        <v>L-</v>
      </c>
      <c r="Q35" s="4">
        <f t="shared" si="14"/>
        <v>3</v>
      </c>
      <c r="R35" s="4">
        <f t="shared" si="15"/>
        <v>130.68</v>
      </c>
      <c r="S35" s="19" t="str">
        <f t="shared" si="0"/>
        <v>K2O may be applied, plant response likely</v>
      </c>
    </row>
    <row r="36" spans="1:19" ht="54" customHeight="1" x14ac:dyDescent="0.2">
      <c r="A36" s="25"/>
      <c r="B36" s="17">
        <f t="shared" si="1"/>
        <v>0</v>
      </c>
      <c r="C36" s="11">
        <f t="shared" si="2"/>
        <v>-3.26</v>
      </c>
      <c r="D36" s="11">
        <f t="shared" si="3"/>
        <v>-103.5</v>
      </c>
      <c r="E36" s="11">
        <f t="shared" si="4"/>
        <v>-3.26</v>
      </c>
      <c r="F36" s="11">
        <f t="shared" si="5"/>
        <v>0</v>
      </c>
      <c r="G36" s="11" t="str">
        <f t="shared" si="6"/>
        <v>L-</v>
      </c>
      <c r="H36" s="11">
        <f t="shared" si="7"/>
        <v>3</v>
      </c>
      <c r="I36" s="11">
        <f t="shared" si="8"/>
        <v>130.68</v>
      </c>
      <c r="J36" s="15" t="str">
        <f t="shared" si="9"/>
        <v>P2O5 may be applied, plant response likely</v>
      </c>
      <c r="L36" s="26"/>
      <c r="M36" s="18">
        <f t="shared" si="10"/>
        <v>0</v>
      </c>
      <c r="N36" s="18">
        <f t="shared" si="11"/>
        <v>0</v>
      </c>
      <c r="O36" s="12">
        <f t="shared" si="12"/>
        <v>0</v>
      </c>
      <c r="P36" s="12" t="str">
        <f t="shared" si="13"/>
        <v>L-</v>
      </c>
      <c r="Q36" s="12">
        <f t="shared" si="14"/>
        <v>3</v>
      </c>
      <c r="R36" s="12">
        <f t="shared" si="15"/>
        <v>130.68</v>
      </c>
      <c r="S36" s="20" t="str">
        <f t="shared" si="0"/>
        <v>K2O may be applied, plant response likely</v>
      </c>
    </row>
    <row r="37" spans="1:19" ht="54" customHeight="1" x14ac:dyDescent="0.2">
      <c r="A37" s="24"/>
      <c r="B37" s="16">
        <f t="shared" si="1"/>
        <v>0</v>
      </c>
      <c r="C37" s="4">
        <f t="shared" si="2"/>
        <v>-3.26</v>
      </c>
      <c r="D37" s="4">
        <f t="shared" si="3"/>
        <v>-103.5</v>
      </c>
      <c r="E37" s="4">
        <f t="shared" si="4"/>
        <v>-3.26</v>
      </c>
      <c r="F37" s="4">
        <f t="shared" si="5"/>
        <v>0</v>
      </c>
      <c r="G37" s="4" t="str">
        <f t="shared" si="6"/>
        <v>L-</v>
      </c>
      <c r="H37" s="4">
        <f t="shared" si="7"/>
        <v>3</v>
      </c>
      <c r="I37" s="4">
        <f t="shared" si="8"/>
        <v>130.68</v>
      </c>
      <c r="J37" s="14" t="str">
        <f t="shared" si="9"/>
        <v>P2O5 may be applied, plant response likely</v>
      </c>
      <c r="L37" s="24"/>
      <c r="M37" s="16">
        <f t="shared" si="10"/>
        <v>0</v>
      </c>
      <c r="N37" s="16">
        <f t="shared" si="11"/>
        <v>0</v>
      </c>
      <c r="O37" s="4">
        <f t="shared" si="12"/>
        <v>0</v>
      </c>
      <c r="P37" s="4" t="str">
        <f t="shared" si="13"/>
        <v>L-</v>
      </c>
      <c r="Q37" s="4">
        <f t="shared" si="14"/>
        <v>3</v>
      </c>
      <c r="R37" s="4">
        <f t="shared" si="15"/>
        <v>130.68</v>
      </c>
      <c r="S37" s="19" t="str">
        <f t="shared" si="0"/>
        <v>K2O may be applied, plant response likely</v>
      </c>
    </row>
    <row r="38" spans="1:19" ht="54" customHeight="1" x14ac:dyDescent="0.2">
      <c r="A38" s="25"/>
      <c r="B38" s="17">
        <f t="shared" si="1"/>
        <v>0</v>
      </c>
      <c r="C38" s="11">
        <f t="shared" si="2"/>
        <v>-3.26</v>
      </c>
      <c r="D38" s="11">
        <f t="shared" si="3"/>
        <v>-103.5</v>
      </c>
      <c r="E38" s="11">
        <f t="shared" si="4"/>
        <v>-3.26</v>
      </c>
      <c r="F38" s="11">
        <f t="shared" si="5"/>
        <v>0</v>
      </c>
      <c r="G38" s="11" t="str">
        <f t="shared" si="6"/>
        <v>L-</v>
      </c>
      <c r="H38" s="11">
        <f t="shared" si="7"/>
        <v>3</v>
      </c>
      <c r="I38" s="11">
        <f t="shared" si="8"/>
        <v>130.68</v>
      </c>
      <c r="J38" s="15" t="str">
        <f t="shared" si="9"/>
        <v>P2O5 may be applied, plant response likely</v>
      </c>
      <c r="L38" s="26"/>
      <c r="M38" s="18">
        <f t="shared" si="10"/>
        <v>0</v>
      </c>
      <c r="N38" s="18">
        <f t="shared" si="11"/>
        <v>0</v>
      </c>
      <c r="O38" s="12">
        <f t="shared" si="12"/>
        <v>0</v>
      </c>
      <c r="P38" s="12" t="str">
        <f t="shared" si="13"/>
        <v>L-</v>
      </c>
      <c r="Q38" s="12">
        <f t="shared" si="14"/>
        <v>3</v>
      </c>
      <c r="R38" s="12">
        <f t="shared" si="15"/>
        <v>130.68</v>
      </c>
      <c r="S38" s="20" t="str">
        <f t="shared" si="0"/>
        <v>K2O may be applied, plant response likely</v>
      </c>
    </row>
    <row r="39" spans="1:19" ht="54" customHeight="1" x14ac:dyDescent="0.2">
      <c r="A39" s="24"/>
      <c r="B39" s="16">
        <f t="shared" si="1"/>
        <v>0</v>
      </c>
      <c r="C39" s="4">
        <f t="shared" si="2"/>
        <v>-3.26</v>
      </c>
      <c r="D39" s="4">
        <f t="shared" si="3"/>
        <v>-103.5</v>
      </c>
      <c r="E39" s="4">
        <f t="shared" si="4"/>
        <v>-3.26</v>
      </c>
      <c r="F39" s="4">
        <f t="shared" si="5"/>
        <v>0</v>
      </c>
      <c r="G39" s="4" t="str">
        <f t="shared" si="6"/>
        <v>L-</v>
      </c>
      <c r="H39" s="4">
        <f t="shared" si="7"/>
        <v>3</v>
      </c>
      <c r="I39" s="4">
        <f t="shared" si="8"/>
        <v>130.68</v>
      </c>
      <c r="J39" s="14" t="str">
        <f t="shared" si="9"/>
        <v>P2O5 may be applied, plant response likely</v>
      </c>
      <c r="L39" s="24"/>
      <c r="M39" s="16">
        <f t="shared" si="10"/>
        <v>0</v>
      </c>
      <c r="N39" s="16">
        <f t="shared" si="11"/>
        <v>0</v>
      </c>
      <c r="O39" s="4">
        <f t="shared" si="12"/>
        <v>0</v>
      </c>
      <c r="P39" s="4" t="str">
        <f t="shared" si="13"/>
        <v>L-</v>
      </c>
      <c r="Q39" s="4">
        <f t="shared" si="14"/>
        <v>3</v>
      </c>
      <c r="R39" s="4">
        <f t="shared" si="15"/>
        <v>130.68</v>
      </c>
      <c r="S39" s="19" t="str">
        <f t="shared" ref="S39:S56" si="16">VLOOKUP(O39,$A$122:$B$127,2)</f>
        <v>K2O may be applied, plant response likely</v>
      </c>
    </row>
    <row r="40" spans="1:19" ht="54" customHeight="1" x14ac:dyDescent="0.2">
      <c r="A40" s="25"/>
      <c r="B40" s="17">
        <f t="shared" si="1"/>
        <v>0</v>
      </c>
      <c r="C40" s="11">
        <f t="shared" si="2"/>
        <v>-3.26</v>
      </c>
      <c r="D40" s="11">
        <f t="shared" si="3"/>
        <v>-103.5</v>
      </c>
      <c r="E40" s="11">
        <f t="shared" si="4"/>
        <v>-3.26</v>
      </c>
      <c r="F40" s="11">
        <f t="shared" si="5"/>
        <v>0</v>
      </c>
      <c r="G40" s="11" t="str">
        <f t="shared" si="6"/>
        <v>L-</v>
      </c>
      <c r="H40" s="11">
        <f t="shared" si="7"/>
        <v>3</v>
      </c>
      <c r="I40" s="11">
        <f t="shared" si="8"/>
        <v>130.68</v>
      </c>
      <c r="J40" s="15" t="str">
        <f t="shared" si="9"/>
        <v>P2O5 may be applied, plant response likely</v>
      </c>
      <c r="L40" s="26"/>
      <c r="M40" s="18">
        <f t="shared" si="10"/>
        <v>0</v>
      </c>
      <c r="N40" s="18">
        <f t="shared" si="11"/>
        <v>0</v>
      </c>
      <c r="O40" s="12">
        <f t="shared" si="12"/>
        <v>0</v>
      </c>
      <c r="P40" s="12" t="str">
        <f t="shared" si="13"/>
        <v>L-</v>
      </c>
      <c r="Q40" s="12">
        <f t="shared" si="14"/>
        <v>3</v>
      </c>
      <c r="R40" s="12">
        <f t="shared" si="15"/>
        <v>130.68</v>
      </c>
      <c r="S40" s="20" t="str">
        <f t="shared" si="16"/>
        <v>K2O may be applied, plant response likely</v>
      </c>
    </row>
    <row r="41" spans="1:19" ht="54" customHeight="1" x14ac:dyDescent="0.2">
      <c r="A41" s="24"/>
      <c r="B41" s="16">
        <f t="shared" si="1"/>
        <v>0</v>
      </c>
      <c r="C41" s="4">
        <f t="shared" si="2"/>
        <v>-3.26</v>
      </c>
      <c r="D41" s="4">
        <f t="shared" si="3"/>
        <v>-103.5</v>
      </c>
      <c r="E41" s="4">
        <f t="shared" si="4"/>
        <v>-3.26</v>
      </c>
      <c r="F41" s="4">
        <f t="shared" si="5"/>
        <v>0</v>
      </c>
      <c r="G41" s="4" t="str">
        <f t="shared" si="6"/>
        <v>L-</v>
      </c>
      <c r="H41" s="4">
        <f t="shared" si="7"/>
        <v>3</v>
      </c>
      <c r="I41" s="4">
        <f t="shared" si="8"/>
        <v>130.68</v>
      </c>
      <c r="J41" s="14" t="str">
        <f t="shared" si="9"/>
        <v>P2O5 may be applied, plant response likely</v>
      </c>
      <c r="L41" s="24"/>
      <c r="M41" s="16">
        <f t="shared" si="10"/>
        <v>0</v>
      </c>
      <c r="N41" s="16">
        <f t="shared" si="11"/>
        <v>0</v>
      </c>
      <c r="O41" s="4">
        <f t="shared" si="12"/>
        <v>0</v>
      </c>
      <c r="P41" s="4" t="str">
        <f t="shared" si="13"/>
        <v>L-</v>
      </c>
      <c r="Q41" s="4">
        <f t="shared" si="14"/>
        <v>3</v>
      </c>
      <c r="R41" s="4">
        <f t="shared" si="15"/>
        <v>130.68</v>
      </c>
      <c r="S41" s="19" t="str">
        <f t="shared" si="16"/>
        <v>K2O may be applied, plant response likely</v>
      </c>
    </row>
    <row r="42" spans="1:19" ht="54" customHeight="1" x14ac:dyDescent="0.2">
      <c r="A42" s="25"/>
      <c r="B42" s="17">
        <f t="shared" si="1"/>
        <v>0</v>
      </c>
      <c r="C42" s="11">
        <f t="shared" si="2"/>
        <v>-3.26</v>
      </c>
      <c r="D42" s="11">
        <f t="shared" si="3"/>
        <v>-103.5</v>
      </c>
      <c r="E42" s="11">
        <f t="shared" si="4"/>
        <v>-3.26</v>
      </c>
      <c r="F42" s="11">
        <f t="shared" si="5"/>
        <v>0</v>
      </c>
      <c r="G42" s="11" t="str">
        <f t="shared" si="6"/>
        <v>L-</v>
      </c>
      <c r="H42" s="11">
        <f t="shared" si="7"/>
        <v>3</v>
      </c>
      <c r="I42" s="11">
        <f t="shared" si="8"/>
        <v>130.68</v>
      </c>
      <c r="J42" s="15" t="str">
        <f t="shared" si="9"/>
        <v>P2O5 may be applied, plant response likely</v>
      </c>
      <c r="L42" s="26"/>
      <c r="M42" s="18">
        <f t="shared" si="10"/>
        <v>0</v>
      </c>
      <c r="N42" s="18">
        <f t="shared" si="11"/>
        <v>0</v>
      </c>
      <c r="O42" s="12">
        <f t="shared" si="12"/>
        <v>0</v>
      </c>
      <c r="P42" s="12" t="str">
        <f t="shared" si="13"/>
        <v>L-</v>
      </c>
      <c r="Q42" s="12">
        <f t="shared" si="14"/>
        <v>3</v>
      </c>
      <c r="R42" s="12">
        <f t="shared" si="15"/>
        <v>130.68</v>
      </c>
      <c r="S42" s="20" t="str">
        <f t="shared" si="16"/>
        <v>K2O may be applied, plant response likely</v>
      </c>
    </row>
    <row r="43" spans="1:19" ht="54" customHeight="1" x14ac:dyDescent="0.2">
      <c r="A43" s="24"/>
      <c r="B43" s="16">
        <f t="shared" si="1"/>
        <v>0</v>
      </c>
      <c r="C43" s="4">
        <f t="shared" si="2"/>
        <v>-3.26</v>
      </c>
      <c r="D43" s="4">
        <f t="shared" si="3"/>
        <v>-103.5</v>
      </c>
      <c r="E43" s="4">
        <f t="shared" si="4"/>
        <v>-3.26</v>
      </c>
      <c r="F43" s="4">
        <f t="shared" si="5"/>
        <v>0</v>
      </c>
      <c r="G43" s="4" t="str">
        <f t="shared" si="6"/>
        <v>L-</v>
      </c>
      <c r="H43" s="4">
        <f t="shared" si="7"/>
        <v>3</v>
      </c>
      <c r="I43" s="4">
        <f t="shared" si="8"/>
        <v>130.68</v>
      </c>
      <c r="J43" s="14" t="str">
        <f t="shared" si="9"/>
        <v>P2O5 may be applied, plant response likely</v>
      </c>
      <c r="L43" s="24"/>
      <c r="M43" s="16">
        <f t="shared" si="10"/>
        <v>0</v>
      </c>
      <c r="N43" s="16">
        <f t="shared" si="11"/>
        <v>0</v>
      </c>
      <c r="O43" s="4">
        <f t="shared" si="12"/>
        <v>0</v>
      </c>
      <c r="P43" s="4" t="str">
        <f t="shared" si="13"/>
        <v>L-</v>
      </c>
      <c r="Q43" s="4">
        <f t="shared" si="14"/>
        <v>3</v>
      </c>
      <c r="R43" s="4">
        <f t="shared" si="15"/>
        <v>130.68</v>
      </c>
      <c r="S43" s="19" t="str">
        <f t="shared" si="16"/>
        <v>K2O may be applied, plant response likely</v>
      </c>
    </row>
    <row r="44" spans="1:19" ht="54" customHeight="1" x14ac:dyDescent="0.2">
      <c r="A44" s="25"/>
      <c r="B44" s="17">
        <f t="shared" si="1"/>
        <v>0</v>
      </c>
      <c r="C44" s="11">
        <f t="shared" si="2"/>
        <v>-3.26</v>
      </c>
      <c r="D44" s="11">
        <f t="shared" si="3"/>
        <v>-103.5</v>
      </c>
      <c r="E44" s="11">
        <f t="shared" si="4"/>
        <v>-3.26</v>
      </c>
      <c r="F44" s="11">
        <f t="shared" si="5"/>
        <v>0</v>
      </c>
      <c r="G44" s="11" t="str">
        <f t="shared" si="6"/>
        <v>L-</v>
      </c>
      <c r="H44" s="11">
        <f t="shared" si="7"/>
        <v>3</v>
      </c>
      <c r="I44" s="11">
        <f t="shared" si="8"/>
        <v>130.68</v>
      </c>
      <c r="J44" s="15" t="str">
        <f t="shared" si="9"/>
        <v>P2O5 may be applied, plant response likely</v>
      </c>
      <c r="L44" s="26"/>
      <c r="M44" s="18">
        <f t="shared" si="10"/>
        <v>0</v>
      </c>
      <c r="N44" s="18">
        <f t="shared" si="11"/>
        <v>0</v>
      </c>
      <c r="O44" s="12">
        <f t="shared" si="12"/>
        <v>0</v>
      </c>
      <c r="P44" s="12" t="str">
        <f t="shared" si="13"/>
        <v>L-</v>
      </c>
      <c r="Q44" s="12">
        <f t="shared" si="14"/>
        <v>3</v>
      </c>
      <c r="R44" s="12">
        <f t="shared" si="15"/>
        <v>130.68</v>
      </c>
      <c r="S44" s="20" t="str">
        <f t="shared" si="16"/>
        <v>K2O may be applied, plant response likely</v>
      </c>
    </row>
    <row r="45" spans="1:19" ht="54" customHeight="1" x14ac:dyDescent="0.2">
      <c r="A45" s="24"/>
      <c r="B45" s="16">
        <f t="shared" si="1"/>
        <v>0</v>
      </c>
      <c r="C45" s="4">
        <f t="shared" si="2"/>
        <v>-3.26</v>
      </c>
      <c r="D45" s="4">
        <f t="shared" si="3"/>
        <v>-103.5</v>
      </c>
      <c r="E45" s="4">
        <f t="shared" si="4"/>
        <v>-3.26</v>
      </c>
      <c r="F45" s="4">
        <f t="shared" si="5"/>
        <v>0</v>
      </c>
      <c r="G45" s="4" t="str">
        <f t="shared" si="6"/>
        <v>L-</v>
      </c>
      <c r="H45" s="4">
        <f t="shared" si="7"/>
        <v>3</v>
      </c>
      <c r="I45" s="4">
        <f t="shared" si="8"/>
        <v>130.68</v>
      </c>
      <c r="J45" s="14" t="str">
        <f t="shared" si="9"/>
        <v>P2O5 may be applied, plant response likely</v>
      </c>
      <c r="L45" s="24"/>
      <c r="M45" s="16">
        <f t="shared" si="10"/>
        <v>0</v>
      </c>
      <c r="N45" s="16">
        <f t="shared" si="11"/>
        <v>0</v>
      </c>
      <c r="O45" s="4">
        <f t="shared" si="12"/>
        <v>0</v>
      </c>
      <c r="P45" s="4" t="str">
        <f t="shared" si="13"/>
        <v>L-</v>
      </c>
      <c r="Q45" s="4">
        <f t="shared" si="14"/>
        <v>3</v>
      </c>
      <c r="R45" s="4">
        <f t="shared" si="15"/>
        <v>130.68</v>
      </c>
      <c r="S45" s="19" t="str">
        <f t="shared" si="16"/>
        <v>K2O may be applied, plant response likely</v>
      </c>
    </row>
    <row r="46" spans="1:19" ht="54" customHeight="1" x14ac:dyDescent="0.2">
      <c r="A46" s="25"/>
      <c r="B46" s="17">
        <f t="shared" si="1"/>
        <v>0</v>
      </c>
      <c r="C46" s="11">
        <f t="shared" si="2"/>
        <v>-3.26</v>
      </c>
      <c r="D46" s="11">
        <f t="shared" si="3"/>
        <v>-103.5</v>
      </c>
      <c r="E46" s="11">
        <f t="shared" si="4"/>
        <v>-3.26</v>
      </c>
      <c r="F46" s="11">
        <f t="shared" si="5"/>
        <v>0</v>
      </c>
      <c r="G46" s="11" t="str">
        <f t="shared" si="6"/>
        <v>L-</v>
      </c>
      <c r="H46" s="11">
        <f t="shared" si="7"/>
        <v>3</v>
      </c>
      <c r="I46" s="11">
        <f t="shared" si="8"/>
        <v>130.68</v>
      </c>
      <c r="J46" s="15" t="str">
        <f t="shared" si="9"/>
        <v>P2O5 may be applied, plant response likely</v>
      </c>
      <c r="L46" s="26"/>
      <c r="M46" s="18">
        <f t="shared" si="10"/>
        <v>0</v>
      </c>
      <c r="N46" s="18">
        <f t="shared" si="11"/>
        <v>0</v>
      </c>
      <c r="O46" s="12">
        <f t="shared" si="12"/>
        <v>0</v>
      </c>
      <c r="P46" s="12" t="str">
        <f t="shared" si="13"/>
        <v>L-</v>
      </c>
      <c r="Q46" s="12">
        <f t="shared" si="14"/>
        <v>3</v>
      </c>
      <c r="R46" s="12">
        <f t="shared" si="15"/>
        <v>130.68</v>
      </c>
      <c r="S46" s="20" t="str">
        <f t="shared" si="16"/>
        <v>K2O may be applied, plant response likely</v>
      </c>
    </row>
    <row r="47" spans="1:19" ht="54" customHeight="1" x14ac:dyDescent="0.2">
      <c r="A47" s="24"/>
      <c r="B47" s="16">
        <f t="shared" si="1"/>
        <v>0</v>
      </c>
      <c r="C47" s="4">
        <f t="shared" si="2"/>
        <v>-3.26</v>
      </c>
      <c r="D47" s="4">
        <f t="shared" si="3"/>
        <v>-103.5</v>
      </c>
      <c r="E47" s="4">
        <f t="shared" si="4"/>
        <v>-3.26</v>
      </c>
      <c r="F47" s="4">
        <f t="shared" si="5"/>
        <v>0</v>
      </c>
      <c r="G47" s="4" t="str">
        <f t="shared" si="6"/>
        <v>L-</v>
      </c>
      <c r="H47" s="4">
        <f t="shared" si="7"/>
        <v>3</v>
      </c>
      <c r="I47" s="4">
        <f t="shared" si="8"/>
        <v>130.68</v>
      </c>
      <c r="J47" s="14" t="str">
        <f t="shared" si="9"/>
        <v>P2O5 may be applied, plant response likely</v>
      </c>
      <c r="L47" s="24"/>
      <c r="M47" s="16">
        <f t="shared" si="10"/>
        <v>0</v>
      </c>
      <c r="N47" s="16">
        <f t="shared" si="11"/>
        <v>0</v>
      </c>
      <c r="O47" s="4">
        <f t="shared" si="12"/>
        <v>0</v>
      </c>
      <c r="P47" s="4" t="str">
        <f t="shared" si="13"/>
        <v>L-</v>
      </c>
      <c r="Q47" s="4">
        <f t="shared" si="14"/>
        <v>3</v>
      </c>
      <c r="R47" s="4">
        <f t="shared" si="15"/>
        <v>130.68</v>
      </c>
      <c r="S47" s="19" t="str">
        <f t="shared" si="16"/>
        <v>K2O may be applied, plant response likely</v>
      </c>
    </row>
    <row r="48" spans="1:19" ht="54" customHeight="1" x14ac:dyDescent="0.2">
      <c r="A48" s="25"/>
      <c r="B48" s="17">
        <f t="shared" si="1"/>
        <v>0</v>
      </c>
      <c r="C48" s="11">
        <f t="shared" si="2"/>
        <v>-3.26</v>
      </c>
      <c r="D48" s="11">
        <f t="shared" si="3"/>
        <v>-103.5</v>
      </c>
      <c r="E48" s="11">
        <f t="shared" si="4"/>
        <v>-3.26</v>
      </c>
      <c r="F48" s="11">
        <f t="shared" si="5"/>
        <v>0</v>
      </c>
      <c r="G48" s="11" t="str">
        <f t="shared" si="6"/>
        <v>L-</v>
      </c>
      <c r="H48" s="11">
        <f t="shared" si="7"/>
        <v>3</v>
      </c>
      <c r="I48" s="11">
        <f t="shared" si="8"/>
        <v>130.68</v>
      </c>
      <c r="J48" s="15" t="str">
        <f t="shared" si="9"/>
        <v>P2O5 may be applied, plant response likely</v>
      </c>
      <c r="L48" s="26"/>
      <c r="M48" s="18">
        <f t="shared" si="10"/>
        <v>0</v>
      </c>
      <c r="N48" s="18">
        <f t="shared" si="11"/>
        <v>0</v>
      </c>
      <c r="O48" s="12">
        <f t="shared" si="12"/>
        <v>0</v>
      </c>
      <c r="P48" s="12" t="str">
        <f t="shared" si="13"/>
        <v>L-</v>
      </c>
      <c r="Q48" s="12">
        <f t="shared" si="14"/>
        <v>3</v>
      </c>
      <c r="R48" s="12">
        <f t="shared" si="15"/>
        <v>130.68</v>
      </c>
      <c r="S48" s="20" t="str">
        <f t="shared" si="16"/>
        <v>K2O may be applied, plant response likely</v>
      </c>
    </row>
    <row r="49" spans="1:19" ht="54" customHeight="1" x14ac:dyDescent="0.2">
      <c r="A49" s="24"/>
      <c r="B49" s="16">
        <f t="shared" si="1"/>
        <v>0</v>
      </c>
      <c r="C49" s="4">
        <f t="shared" si="2"/>
        <v>-3.26</v>
      </c>
      <c r="D49" s="4">
        <f t="shared" si="3"/>
        <v>-103.5</v>
      </c>
      <c r="E49" s="4">
        <f t="shared" si="4"/>
        <v>-3.26</v>
      </c>
      <c r="F49" s="4">
        <f t="shared" si="5"/>
        <v>0</v>
      </c>
      <c r="G49" s="4" t="str">
        <f t="shared" si="6"/>
        <v>L-</v>
      </c>
      <c r="H49" s="4">
        <f t="shared" si="7"/>
        <v>3</v>
      </c>
      <c r="I49" s="4">
        <f t="shared" si="8"/>
        <v>130.68</v>
      </c>
      <c r="J49" s="14" t="str">
        <f t="shared" si="9"/>
        <v>P2O5 may be applied, plant response likely</v>
      </c>
      <c r="L49" s="24"/>
      <c r="M49" s="16">
        <f t="shared" si="10"/>
        <v>0</v>
      </c>
      <c r="N49" s="16">
        <f t="shared" si="11"/>
        <v>0</v>
      </c>
      <c r="O49" s="4">
        <f t="shared" si="12"/>
        <v>0</v>
      </c>
      <c r="P49" s="4" t="str">
        <f t="shared" si="13"/>
        <v>L-</v>
      </c>
      <c r="Q49" s="4">
        <f t="shared" si="14"/>
        <v>3</v>
      </c>
      <c r="R49" s="4">
        <f t="shared" si="15"/>
        <v>130.68</v>
      </c>
      <c r="S49" s="19" t="str">
        <f t="shared" si="16"/>
        <v>K2O may be applied, plant response likely</v>
      </c>
    </row>
    <row r="50" spans="1:19" ht="54" customHeight="1" x14ac:dyDescent="0.2">
      <c r="A50" s="25"/>
      <c r="B50" s="17">
        <f t="shared" si="1"/>
        <v>0</v>
      </c>
      <c r="C50" s="11">
        <f t="shared" si="2"/>
        <v>-3.26</v>
      </c>
      <c r="D50" s="11">
        <f t="shared" si="3"/>
        <v>-103.5</v>
      </c>
      <c r="E50" s="11">
        <f t="shared" si="4"/>
        <v>-3.26</v>
      </c>
      <c r="F50" s="11">
        <f t="shared" si="5"/>
        <v>0</v>
      </c>
      <c r="G50" s="11" t="str">
        <f t="shared" si="6"/>
        <v>L-</v>
      </c>
      <c r="H50" s="11">
        <f t="shared" si="7"/>
        <v>3</v>
      </c>
      <c r="I50" s="11">
        <f t="shared" si="8"/>
        <v>130.68</v>
      </c>
      <c r="J50" s="15" t="str">
        <f t="shared" si="9"/>
        <v>P2O5 may be applied, plant response likely</v>
      </c>
      <c r="L50" s="26"/>
      <c r="M50" s="18">
        <f t="shared" si="10"/>
        <v>0</v>
      </c>
      <c r="N50" s="18">
        <f t="shared" si="11"/>
        <v>0</v>
      </c>
      <c r="O50" s="12">
        <f t="shared" si="12"/>
        <v>0</v>
      </c>
      <c r="P50" s="12" t="str">
        <f t="shared" si="13"/>
        <v>L-</v>
      </c>
      <c r="Q50" s="12">
        <f t="shared" si="14"/>
        <v>3</v>
      </c>
      <c r="R50" s="12">
        <f t="shared" si="15"/>
        <v>130.68</v>
      </c>
      <c r="S50" s="20" t="str">
        <f t="shared" si="16"/>
        <v>K2O may be applied, plant response likely</v>
      </c>
    </row>
    <row r="51" spans="1:19" ht="54" customHeight="1" x14ac:dyDescent="0.2">
      <c r="A51" s="24"/>
      <c r="B51" s="16">
        <f t="shared" si="1"/>
        <v>0</v>
      </c>
      <c r="C51" s="4">
        <f t="shared" si="2"/>
        <v>-3.26</v>
      </c>
      <c r="D51" s="4">
        <f t="shared" si="3"/>
        <v>-103.5</v>
      </c>
      <c r="E51" s="4">
        <f t="shared" si="4"/>
        <v>-3.26</v>
      </c>
      <c r="F51" s="4">
        <f t="shared" si="5"/>
        <v>0</v>
      </c>
      <c r="G51" s="4" t="str">
        <f t="shared" si="6"/>
        <v>L-</v>
      </c>
      <c r="H51" s="4">
        <f t="shared" si="7"/>
        <v>3</v>
      </c>
      <c r="I51" s="4">
        <f t="shared" si="8"/>
        <v>130.68</v>
      </c>
      <c r="J51" s="14" t="str">
        <f t="shared" si="9"/>
        <v>P2O5 may be applied, plant response likely</v>
      </c>
      <c r="L51" s="24"/>
      <c r="M51" s="16">
        <f t="shared" si="10"/>
        <v>0</v>
      </c>
      <c r="N51" s="16">
        <f t="shared" si="11"/>
        <v>0</v>
      </c>
      <c r="O51" s="4">
        <f t="shared" si="12"/>
        <v>0</v>
      </c>
      <c r="P51" s="4" t="str">
        <f t="shared" si="13"/>
        <v>L-</v>
      </c>
      <c r="Q51" s="4">
        <f t="shared" si="14"/>
        <v>3</v>
      </c>
      <c r="R51" s="4">
        <f t="shared" si="15"/>
        <v>130.68</v>
      </c>
      <c r="S51" s="19" t="str">
        <f t="shared" si="16"/>
        <v>K2O may be applied, plant response likely</v>
      </c>
    </row>
    <row r="52" spans="1:19" ht="54" customHeight="1" x14ac:dyDescent="0.2">
      <c r="A52" s="25"/>
      <c r="B52" s="17">
        <f t="shared" si="1"/>
        <v>0</v>
      </c>
      <c r="C52" s="11">
        <f t="shared" si="2"/>
        <v>-3.26</v>
      </c>
      <c r="D52" s="11">
        <f t="shared" si="3"/>
        <v>-103.5</v>
      </c>
      <c r="E52" s="11">
        <f t="shared" si="4"/>
        <v>-3.26</v>
      </c>
      <c r="F52" s="11">
        <f t="shared" si="5"/>
        <v>0</v>
      </c>
      <c r="G52" s="11" t="str">
        <f t="shared" si="6"/>
        <v>L-</v>
      </c>
      <c r="H52" s="11">
        <f t="shared" si="7"/>
        <v>3</v>
      </c>
      <c r="I52" s="11">
        <f t="shared" si="8"/>
        <v>130.68</v>
      </c>
      <c r="J52" s="15" t="str">
        <f t="shared" si="9"/>
        <v>P2O5 may be applied, plant response likely</v>
      </c>
      <c r="L52" s="26"/>
      <c r="M52" s="18">
        <f t="shared" si="10"/>
        <v>0</v>
      </c>
      <c r="N52" s="18">
        <f t="shared" si="11"/>
        <v>0</v>
      </c>
      <c r="O52" s="12">
        <f t="shared" si="12"/>
        <v>0</v>
      </c>
      <c r="P52" s="12" t="str">
        <f t="shared" si="13"/>
        <v>L-</v>
      </c>
      <c r="Q52" s="12">
        <f t="shared" si="14"/>
        <v>3</v>
      </c>
      <c r="R52" s="12">
        <f t="shared" si="15"/>
        <v>130.68</v>
      </c>
      <c r="S52" s="20" t="str">
        <f t="shared" si="16"/>
        <v>K2O may be applied, plant response likely</v>
      </c>
    </row>
    <row r="53" spans="1:19" ht="54" customHeight="1" x14ac:dyDescent="0.2">
      <c r="A53" s="24"/>
      <c r="B53" s="16">
        <f t="shared" si="1"/>
        <v>0</v>
      </c>
      <c r="C53" s="4">
        <f t="shared" si="2"/>
        <v>-3.26</v>
      </c>
      <c r="D53" s="4">
        <f t="shared" si="3"/>
        <v>-103.5</v>
      </c>
      <c r="E53" s="4">
        <f t="shared" si="4"/>
        <v>-3.26</v>
      </c>
      <c r="F53" s="4">
        <f t="shared" si="5"/>
        <v>0</v>
      </c>
      <c r="G53" s="4" t="str">
        <f t="shared" si="6"/>
        <v>L-</v>
      </c>
      <c r="H53" s="4">
        <f t="shared" si="7"/>
        <v>3</v>
      </c>
      <c r="I53" s="4">
        <f t="shared" si="8"/>
        <v>130.68</v>
      </c>
      <c r="J53" s="14" t="str">
        <f t="shared" si="9"/>
        <v>P2O5 may be applied, plant response likely</v>
      </c>
      <c r="L53" s="24"/>
      <c r="M53" s="16">
        <f t="shared" si="10"/>
        <v>0</v>
      </c>
      <c r="N53" s="16">
        <f t="shared" si="11"/>
        <v>0</v>
      </c>
      <c r="O53" s="4">
        <f t="shared" si="12"/>
        <v>0</v>
      </c>
      <c r="P53" s="4" t="str">
        <f t="shared" si="13"/>
        <v>L-</v>
      </c>
      <c r="Q53" s="4">
        <f t="shared" si="14"/>
        <v>3</v>
      </c>
      <c r="R53" s="4">
        <f t="shared" si="15"/>
        <v>130.68</v>
      </c>
      <c r="S53" s="19" t="str">
        <f t="shared" si="16"/>
        <v>K2O may be applied, plant response likely</v>
      </c>
    </row>
    <row r="54" spans="1:19" ht="54" customHeight="1" x14ac:dyDescent="0.2">
      <c r="A54" s="25"/>
      <c r="B54" s="17">
        <f t="shared" si="1"/>
        <v>0</v>
      </c>
      <c r="C54" s="11">
        <f t="shared" si="2"/>
        <v>-3.26</v>
      </c>
      <c r="D54" s="11">
        <f t="shared" si="3"/>
        <v>-103.5</v>
      </c>
      <c r="E54" s="11">
        <f t="shared" si="4"/>
        <v>-3.26</v>
      </c>
      <c r="F54" s="11">
        <f t="shared" si="5"/>
        <v>0</v>
      </c>
      <c r="G54" s="11" t="str">
        <f t="shared" si="6"/>
        <v>L-</v>
      </c>
      <c r="H54" s="11">
        <f t="shared" si="7"/>
        <v>3</v>
      </c>
      <c r="I54" s="11">
        <f t="shared" si="8"/>
        <v>130.68</v>
      </c>
      <c r="J54" s="15" t="str">
        <f t="shared" si="9"/>
        <v>P2O5 may be applied, plant response likely</v>
      </c>
      <c r="L54" s="26"/>
      <c r="M54" s="18">
        <f t="shared" si="10"/>
        <v>0</v>
      </c>
      <c r="N54" s="18">
        <f t="shared" si="11"/>
        <v>0</v>
      </c>
      <c r="O54" s="12">
        <f t="shared" si="12"/>
        <v>0</v>
      </c>
      <c r="P54" s="12" t="str">
        <f t="shared" si="13"/>
        <v>L-</v>
      </c>
      <c r="Q54" s="12">
        <f t="shared" si="14"/>
        <v>3</v>
      </c>
      <c r="R54" s="12">
        <f t="shared" si="15"/>
        <v>130.68</v>
      </c>
      <c r="S54" s="20" t="str">
        <f t="shared" si="16"/>
        <v>K2O may be applied, plant response likely</v>
      </c>
    </row>
    <row r="55" spans="1:19" ht="54" customHeight="1" x14ac:dyDescent="0.2">
      <c r="A55" s="24"/>
      <c r="B55" s="16">
        <f t="shared" si="1"/>
        <v>0</v>
      </c>
      <c r="C55" s="4">
        <f t="shared" si="2"/>
        <v>-3.26</v>
      </c>
      <c r="D55" s="4">
        <f t="shared" si="3"/>
        <v>-103.5</v>
      </c>
      <c r="E55" s="4">
        <f t="shared" si="4"/>
        <v>-3.26</v>
      </c>
      <c r="F55" s="4">
        <f t="shared" si="5"/>
        <v>0</v>
      </c>
      <c r="G55" s="4" t="str">
        <f t="shared" si="6"/>
        <v>L-</v>
      </c>
      <c r="H55" s="4">
        <f t="shared" si="7"/>
        <v>3</v>
      </c>
      <c r="I55" s="4">
        <f t="shared" si="8"/>
        <v>130.68</v>
      </c>
      <c r="J55" s="14" t="str">
        <f t="shared" si="9"/>
        <v>P2O5 may be applied, plant response likely</v>
      </c>
      <c r="L55" s="24"/>
      <c r="M55" s="16">
        <f t="shared" si="10"/>
        <v>0</v>
      </c>
      <c r="N55" s="16">
        <f t="shared" si="11"/>
        <v>0</v>
      </c>
      <c r="O55" s="4">
        <f t="shared" si="12"/>
        <v>0</v>
      </c>
      <c r="P55" s="4" t="str">
        <f t="shared" si="13"/>
        <v>L-</v>
      </c>
      <c r="Q55" s="4">
        <f t="shared" si="14"/>
        <v>3</v>
      </c>
      <c r="R55" s="4">
        <f t="shared" si="15"/>
        <v>130.68</v>
      </c>
      <c r="S55" s="19" t="str">
        <f t="shared" si="16"/>
        <v>K2O may be applied, plant response likely</v>
      </c>
    </row>
    <row r="56" spans="1:19" ht="54" customHeight="1" thickBot="1" x14ac:dyDescent="0.25">
      <c r="A56" s="27"/>
      <c r="B56" s="17">
        <f t="shared" si="1"/>
        <v>0</v>
      </c>
      <c r="C56" s="11">
        <f t="shared" si="2"/>
        <v>-3.26</v>
      </c>
      <c r="D56" s="11">
        <f t="shared" si="3"/>
        <v>-103.5</v>
      </c>
      <c r="E56" s="11">
        <f t="shared" si="4"/>
        <v>-3.26</v>
      </c>
      <c r="F56" s="11">
        <f t="shared" si="5"/>
        <v>0</v>
      </c>
      <c r="G56" s="11" t="str">
        <f t="shared" si="6"/>
        <v>L-</v>
      </c>
      <c r="H56" s="11">
        <f t="shared" si="7"/>
        <v>3</v>
      </c>
      <c r="I56" s="11">
        <f t="shared" si="8"/>
        <v>130.68</v>
      </c>
      <c r="J56" s="15" t="str">
        <f t="shared" si="9"/>
        <v>P2O5 may be applied, plant response likely</v>
      </c>
      <c r="L56" s="26"/>
      <c r="M56" s="18">
        <f t="shared" si="10"/>
        <v>0</v>
      </c>
      <c r="N56" s="18">
        <f t="shared" si="11"/>
        <v>0</v>
      </c>
      <c r="O56" s="12">
        <f t="shared" si="12"/>
        <v>0</v>
      </c>
      <c r="P56" s="12" t="str">
        <f t="shared" si="13"/>
        <v>L-</v>
      </c>
      <c r="Q56" s="12">
        <f t="shared" si="14"/>
        <v>3</v>
      </c>
      <c r="R56" s="12">
        <f t="shared" si="15"/>
        <v>130.68</v>
      </c>
      <c r="S56" s="20" t="str">
        <f t="shared" si="16"/>
        <v>K2O may be applied, plant response likely</v>
      </c>
    </row>
    <row r="59" spans="1:19" hidden="1" x14ac:dyDescent="0.2">
      <c r="A59" t="s">
        <v>6</v>
      </c>
      <c r="B59" t="s">
        <v>7</v>
      </c>
    </row>
    <row r="60" spans="1:19" hidden="1" x14ac:dyDescent="0.2">
      <c r="A60">
        <v>-500</v>
      </c>
      <c r="B60" s="3" t="s">
        <v>8</v>
      </c>
    </row>
    <row r="61" spans="1:19" hidden="1" x14ac:dyDescent="0.2">
      <c r="A61">
        <v>0</v>
      </c>
      <c r="B61" s="3" t="s">
        <v>8</v>
      </c>
    </row>
    <row r="62" spans="1:19" hidden="1" x14ac:dyDescent="0.2">
      <c r="A62">
        <v>2</v>
      </c>
      <c r="B62" s="3" t="s">
        <v>9</v>
      </c>
    </row>
    <row r="63" spans="1:19" hidden="1" x14ac:dyDescent="0.2">
      <c r="A63">
        <v>5</v>
      </c>
      <c r="B63" s="3" t="s">
        <v>10</v>
      </c>
    </row>
    <row r="64" spans="1:19" hidden="1" x14ac:dyDescent="0.2">
      <c r="A64">
        <v>6</v>
      </c>
      <c r="B64" s="3" t="s">
        <v>11</v>
      </c>
      <c r="C64" s="5"/>
    </row>
    <row r="65" spans="1:3" hidden="1" x14ac:dyDescent="0.2">
      <c r="A65">
        <v>11</v>
      </c>
      <c r="B65" s="3" t="s">
        <v>12</v>
      </c>
    </row>
    <row r="66" spans="1:3" hidden="1" x14ac:dyDescent="0.2">
      <c r="A66">
        <v>16</v>
      </c>
      <c r="B66" s="3" t="s">
        <v>13</v>
      </c>
    </row>
    <row r="67" spans="1:3" hidden="1" x14ac:dyDescent="0.2">
      <c r="A67">
        <v>18</v>
      </c>
      <c r="B67" s="3" t="s">
        <v>14</v>
      </c>
      <c r="C67" s="5"/>
    </row>
    <row r="68" spans="1:3" hidden="1" x14ac:dyDescent="0.2">
      <c r="A68">
        <v>28</v>
      </c>
      <c r="B68" s="3" t="s">
        <v>15</v>
      </c>
    </row>
    <row r="69" spans="1:3" hidden="1" x14ac:dyDescent="0.2">
      <c r="A69">
        <v>43</v>
      </c>
      <c r="B69" s="3" t="s">
        <v>16</v>
      </c>
    </row>
    <row r="70" spans="1:3" hidden="1" x14ac:dyDescent="0.2">
      <c r="A70">
        <v>56</v>
      </c>
      <c r="B70" s="3" t="s">
        <v>17</v>
      </c>
    </row>
    <row r="71" spans="1:3" hidden="1" x14ac:dyDescent="0.2">
      <c r="A71" t="s">
        <v>6</v>
      </c>
      <c r="B71" s="3" t="s">
        <v>18</v>
      </c>
    </row>
    <row r="72" spans="1:3" hidden="1" x14ac:dyDescent="0.2">
      <c r="A72">
        <v>-500</v>
      </c>
      <c r="B72" s="8">
        <v>3</v>
      </c>
    </row>
    <row r="73" spans="1:3" hidden="1" x14ac:dyDescent="0.2">
      <c r="A73">
        <v>0</v>
      </c>
      <c r="B73">
        <v>3</v>
      </c>
    </row>
    <row r="74" spans="1:3" hidden="1" x14ac:dyDescent="0.2">
      <c r="A74">
        <v>2</v>
      </c>
      <c r="B74">
        <v>2.5</v>
      </c>
    </row>
    <row r="75" spans="1:3" hidden="1" x14ac:dyDescent="0.2">
      <c r="A75">
        <v>5</v>
      </c>
      <c r="B75">
        <v>2</v>
      </c>
    </row>
    <row r="76" spans="1:3" hidden="1" x14ac:dyDescent="0.2">
      <c r="A76">
        <v>6</v>
      </c>
      <c r="B76">
        <v>2</v>
      </c>
    </row>
    <row r="77" spans="1:3" hidden="1" x14ac:dyDescent="0.2">
      <c r="A77">
        <v>11</v>
      </c>
      <c r="B77">
        <v>1.5</v>
      </c>
    </row>
    <row r="78" spans="1:3" hidden="1" x14ac:dyDescent="0.2">
      <c r="A78">
        <v>16</v>
      </c>
      <c r="B78">
        <v>1</v>
      </c>
    </row>
    <row r="79" spans="1:3" hidden="1" x14ac:dyDescent="0.2">
      <c r="A79">
        <v>18</v>
      </c>
      <c r="B79">
        <v>1</v>
      </c>
    </row>
    <row r="80" spans="1:3" hidden="1" x14ac:dyDescent="0.2">
      <c r="A80">
        <v>28</v>
      </c>
      <c r="B80">
        <v>0.75</v>
      </c>
    </row>
    <row r="81" spans="1:2" hidden="1" x14ac:dyDescent="0.2">
      <c r="A81">
        <v>43</v>
      </c>
      <c r="B81">
        <v>0.5</v>
      </c>
    </row>
    <row r="82" spans="1:2" hidden="1" x14ac:dyDescent="0.2">
      <c r="A82">
        <v>56</v>
      </c>
      <c r="B82">
        <v>0</v>
      </c>
    </row>
    <row r="83" spans="1:2" hidden="1" x14ac:dyDescent="0.2"/>
    <row r="84" spans="1:2" hidden="1" x14ac:dyDescent="0.2">
      <c r="A84" t="s">
        <v>6</v>
      </c>
      <c r="B84" t="s">
        <v>24</v>
      </c>
    </row>
    <row r="85" spans="1:2" ht="17" hidden="1" x14ac:dyDescent="0.25">
      <c r="A85">
        <v>-500</v>
      </c>
      <c r="B85" t="s">
        <v>27</v>
      </c>
    </row>
    <row r="86" spans="1:2" hidden="1" x14ac:dyDescent="0.2">
      <c r="A86">
        <v>5</v>
      </c>
      <c r="B86" t="s">
        <v>28</v>
      </c>
    </row>
    <row r="87" spans="1:2" hidden="1" x14ac:dyDescent="0.2">
      <c r="A87">
        <v>6</v>
      </c>
      <c r="B87" t="s">
        <v>29</v>
      </c>
    </row>
    <row r="88" spans="1:2" ht="17" hidden="1" x14ac:dyDescent="0.25">
      <c r="A88">
        <v>18</v>
      </c>
      <c r="B88" t="s">
        <v>30</v>
      </c>
    </row>
    <row r="89" spans="1:2" ht="17" hidden="1" x14ac:dyDescent="0.25">
      <c r="A89">
        <v>55</v>
      </c>
      <c r="B89" t="s">
        <v>30</v>
      </c>
    </row>
    <row r="90" spans="1:2" ht="17" hidden="1" x14ac:dyDescent="0.25">
      <c r="A90">
        <v>56</v>
      </c>
      <c r="B90" t="s">
        <v>26</v>
      </c>
    </row>
    <row r="91" spans="1:2" hidden="1" x14ac:dyDescent="0.2">
      <c r="A91">
        <v>376</v>
      </c>
      <c r="B91" t="s">
        <v>40</v>
      </c>
    </row>
    <row r="92" spans="1:2" hidden="1" x14ac:dyDescent="0.2">
      <c r="A92">
        <v>459</v>
      </c>
      <c r="B92" t="s">
        <v>41</v>
      </c>
    </row>
    <row r="93" spans="1:2" ht="17" hidden="1" x14ac:dyDescent="0.25">
      <c r="A93">
        <v>526</v>
      </c>
      <c r="B93" t="s">
        <v>39</v>
      </c>
    </row>
    <row r="94" spans="1:2" hidden="1" x14ac:dyDescent="0.2"/>
    <row r="95" spans="1:2" hidden="1" x14ac:dyDescent="0.2">
      <c r="A95" t="s">
        <v>31</v>
      </c>
      <c r="B95" t="s">
        <v>33</v>
      </c>
    </row>
    <row r="96" spans="1:2" hidden="1" x14ac:dyDescent="0.2">
      <c r="A96">
        <v>-500</v>
      </c>
      <c r="B96" t="s">
        <v>8</v>
      </c>
    </row>
    <row r="97" spans="1:2" hidden="1" x14ac:dyDescent="0.2">
      <c r="A97">
        <v>0</v>
      </c>
      <c r="B97" t="s">
        <v>8</v>
      </c>
    </row>
    <row r="98" spans="1:2" hidden="1" x14ac:dyDescent="0.2">
      <c r="A98">
        <v>8</v>
      </c>
      <c r="B98" t="s">
        <v>9</v>
      </c>
    </row>
    <row r="99" spans="1:2" hidden="1" x14ac:dyDescent="0.2">
      <c r="A99">
        <v>28</v>
      </c>
      <c r="B99" t="s">
        <v>10</v>
      </c>
    </row>
    <row r="100" spans="1:2" hidden="1" x14ac:dyDescent="0.2">
      <c r="A100">
        <v>38</v>
      </c>
      <c r="B100" t="s">
        <v>11</v>
      </c>
    </row>
    <row r="101" spans="1:2" hidden="1" x14ac:dyDescent="0.2">
      <c r="A101">
        <v>51</v>
      </c>
      <c r="B101" t="s">
        <v>12</v>
      </c>
    </row>
    <row r="102" spans="1:2" hidden="1" x14ac:dyDescent="0.2">
      <c r="A102">
        <v>76</v>
      </c>
      <c r="B102" t="s">
        <v>13</v>
      </c>
    </row>
    <row r="103" spans="1:2" hidden="1" x14ac:dyDescent="0.2">
      <c r="A103">
        <v>88</v>
      </c>
      <c r="B103" t="s">
        <v>14</v>
      </c>
    </row>
    <row r="104" spans="1:2" hidden="1" x14ac:dyDescent="0.2">
      <c r="A104">
        <v>106</v>
      </c>
      <c r="B104" t="s">
        <v>15</v>
      </c>
    </row>
    <row r="105" spans="1:2" hidden="1" x14ac:dyDescent="0.2">
      <c r="A105">
        <v>141</v>
      </c>
      <c r="B105" t="s">
        <v>16</v>
      </c>
    </row>
    <row r="106" spans="1:2" hidden="1" x14ac:dyDescent="0.2">
      <c r="A106">
        <v>156</v>
      </c>
      <c r="B106" t="s">
        <v>17</v>
      </c>
    </row>
    <row r="107" spans="1:2" hidden="1" x14ac:dyDescent="0.2"/>
    <row r="108" spans="1:2" hidden="1" x14ac:dyDescent="0.2">
      <c r="A108" t="s">
        <v>31</v>
      </c>
      <c r="B108" t="s">
        <v>18</v>
      </c>
    </row>
    <row r="109" spans="1:2" hidden="1" x14ac:dyDescent="0.2">
      <c r="A109">
        <v>-500</v>
      </c>
      <c r="B109">
        <v>3</v>
      </c>
    </row>
    <row r="110" spans="1:2" hidden="1" x14ac:dyDescent="0.2">
      <c r="A110">
        <v>0</v>
      </c>
      <c r="B110">
        <v>3</v>
      </c>
    </row>
    <row r="111" spans="1:2" hidden="1" x14ac:dyDescent="0.2">
      <c r="A111">
        <v>8</v>
      </c>
      <c r="B111">
        <v>2.5</v>
      </c>
    </row>
    <row r="112" spans="1:2" hidden="1" x14ac:dyDescent="0.2">
      <c r="A112">
        <v>28</v>
      </c>
      <c r="B112">
        <v>2</v>
      </c>
    </row>
    <row r="113" spans="1:2" hidden="1" x14ac:dyDescent="0.2">
      <c r="A113">
        <v>38</v>
      </c>
      <c r="B113">
        <v>2</v>
      </c>
    </row>
    <row r="114" spans="1:2" hidden="1" x14ac:dyDescent="0.2">
      <c r="A114">
        <v>51</v>
      </c>
      <c r="B114">
        <v>1.5</v>
      </c>
    </row>
    <row r="115" spans="1:2" hidden="1" x14ac:dyDescent="0.2">
      <c r="A115">
        <v>76</v>
      </c>
      <c r="B115">
        <v>1</v>
      </c>
    </row>
    <row r="116" spans="1:2" hidden="1" x14ac:dyDescent="0.2">
      <c r="A116">
        <v>88</v>
      </c>
      <c r="B116">
        <v>1</v>
      </c>
    </row>
    <row r="117" spans="1:2" hidden="1" x14ac:dyDescent="0.2">
      <c r="A117">
        <v>106</v>
      </c>
      <c r="B117">
        <v>0.75</v>
      </c>
    </row>
    <row r="118" spans="1:2" hidden="1" x14ac:dyDescent="0.2">
      <c r="A118">
        <v>141</v>
      </c>
      <c r="B118">
        <v>0.5</v>
      </c>
    </row>
    <row r="119" spans="1:2" hidden="1" x14ac:dyDescent="0.2">
      <c r="A119">
        <v>156</v>
      </c>
      <c r="B119">
        <v>0</v>
      </c>
    </row>
    <row r="120" spans="1:2" hidden="1" x14ac:dyDescent="0.2"/>
    <row r="121" spans="1:2" hidden="1" x14ac:dyDescent="0.2">
      <c r="A121" t="s">
        <v>31</v>
      </c>
      <c r="B121" t="s">
        <v>32</v>
      </c>
    </row>
    <row r="122" spans="1:2" hidden="1" x14ac:dyDescent="0.2">
      <c r="A122">
        <v>-500</v>
      </c>
      <c r="B122" t="s">
        <v>35</v>
      </c>
    </row>
    <row r="123" spans="1:2" hidden="1" x14ac:dyDescent="0.2">
      <c r="A123">
        <v>37</v>
      </c>
      <c r="B123" t="s">
        <v>35</v>
      </c>
    </row>
    <row r="124" spans="1:2" hidden="1" x14ac:dyDescent="0.2">
      <c r="A124">
        <v>38</v>
      </c>
      <c r="B124" t="s">
        <v>36</v>
      </c>
    </row>
    <row r="125" spans="1:2" hidden="1" x14ac:dyDescent="0.2">
      <c r="A125">
        <v>88</v>
      </c>
      <c r="B125" t="s">
        <v>37</v>
      </c>
    </row>
    <row r="126" spans="1:2" hidden="1" x14ac:dyDescent="0.2">
      <c r="A126">
        <v>155</v>
      </c>
      <c r="B126" t="s">
        <v>37</v>
      </c>
    </row>
    <row r="127" spans="1:2" hidden="1" x14ac:dyDescent="0.2">
      <c r="A127">
        <v>156</v>
      </c>
      <c r="B127" t="s">
        <v>38</v>
      </c>
    </row>
  </sheetData>
  <sheetProtection algorithmName="SHA-512" hashValue="LQHQq4KctaX5Y2P8eaIhRUnwam6f7RQKepiwoJnKXY3xE+0AvAs1PoMCyPCDLcBAlTtpJFCYcaqOtMupCDKJYQ==" saltValue="c477hHnCnVG+BbzV6/cJdw==" spinCount="100000" sheet="1" objects="1" scenarios="1"/>
  <conditionalFormatting sqref="G7:G56">
    <cfRule type="cellIs" dxfId="877" priority="111" operator="equal">
      <formula>"VH"</formula>
    </cfRule>
  </conditionalFormatting>
  <conditionalFormatting sqref="H7:H56">
    <cfRule type="cellIs" dxfId="876" priority="110" operator="equal">
      <formula>0</formula>
    </cfRule>
  </conditionalFormatting>
  <conditionalFormatting sqref="I7:I56">
    <cfRule type="cellIs" dxfId="875" priority="109" operator="equal">
      <formula>0</formula>
    </cfRule>
  </conditionalFormatting>
  <conditionalFormatting sqref="J7:J56">
    <cfRule type="cellIs" dxfId="874" priority="105" operator="equal">
      <formula>$B$93</formula>
    </cfRule>
    <cfRule type="cellIs" dxfId="873" priority="106" operator="equal">
      <formula>$B$92</formula>
    </cfRule>
    <cfRule type="cellIs" dxfId="872" priority="107" operator="equal">
      <formula>$B$91</formula>
    </cfRule>
    <cfRule type="cellIs" dxfId="871" priority="108" operator="equal">
      <formula>$B$90</formula>
    </cfRule>
  </conditionalFormatting>
  <conditionalFormatting sqref="F8:F56">
    <cfRule type="cellIs" dxfId="870" priority="104" operator="equal">
      <formula>"VH"</formula>
    </cfRule>
  </conditionalFormatting>
  <conditionalFormatting sqref="F7:F56">
    <cfRule type="cellIs" dxfId="869" priority="103" operator="greaterThan">
      <formula>55</formula>
    </cfRule>
  </conditionalFormatting>
  <conditionalFormatting sqref="F7:J7">
    <cfRule type="expression" dxfId="868" priority="100">
      <formula>$A$7=$Q$1</formula>
    </cfRule>
  </conditionalFormatting>
  <conditionalFormatting sqref="F8:J8">
    <cfRule type="expression" dxfId="867" priority="99">
      <formula>$A$8=$Q$1</formula>
    </cfRule>
  </conditionalFormatting>
  <conditionalFormatting sqref="F9:J9">
    <cfRule type="expression" dxfId="866" priority="98">
      <formula>$A$9=$Q$1</formula>
    </cfRule>
  </conditionalFormatting>
  <conditionalFormatting sqref="F10:J10">
    <cfRule type="expression" dxfId="865" priority="97">
      <formula>$A$10=$Q$1</formula>
    </cfRule>
  </conditionalFormatting>
  <conditionalFormatting sqref="F11:J11">
    <cfRule type="expression" dxfId="864" priority="96">
      <formula>$A$11=$Q$1</formula>
    </cfRule>
  </conditionalFormatting>
  <conditionalFormatting sqref="F12:J12">
    <cfRule type="expression" dxfId="863" priority="95">
      <formula>$A$12=$Q$1</formula>
    </cfRule>
  </conditionalFormatting>
  <conditionalFormatting sqref="F13:J13">
    <cfRule type="expression" dxfId="862" priority="94">
      <formula>$A$13=$Q$1</formula>
    </cfRule>
  </conditionalFormatting>
  <conditionalFormatting sqref="F14:J14">
    <cfRule type="expression" dxfId="861" priority="93">
      <formula>$A$14=$Q$1</formula>
    </cfRule>
  </conditionalFormatting>
  <conditionalFormatting sqref="F15:J15">
    <cfRule type="expression" dxfId="860" priority="92">
      <formula>$A$15=$Q$1</formula>
    </cfRule>
  </conditionalFormatting>
  <conditionalFormatting sqref="F16:J16">
    <cfRule type="expression" dxfId="859" priority="91">
      <formula>$A$16=$Q$1</formula>
    </cfRule>
  </conditionalFormatting>
  <conditionalFormatting sqref="F17:J17">
    <cfRule type="expression" dxfId="858" priority="90">
      <formula>$A$17=$Q$1</formula>
    </cfRule>
  </conditionalFormatting>
  <conditionalFormatting sqref="F18:J18">
    <cfRule type="expression" dxfId="857" priority="89">
      <formula>$A$18=$Q$1</formula>
    </cfRule>
  </conditionalFormatting>
  <conditionalFormatting sqref="F19:J19">
    <cfRule type="expression" dxfId="856" priority="88">
      <formula>$A$19=$Q$1</formula>
    </cfRule>
  </conditionalFormatting>
  <conditionalFormatting sqref="F20:J20">
    <cfRule type="expression" dxfId="855" priority="87">
      <formula>$A$20=$Q$1</formula>
    </cfRule>
  </conditionalFormatting>
  <conditionalFormatting sqref="F21:J21">
    <cfRule type="expression" dxfId="854" priority="86">
      <formula>$A$21=$Q$1</formula>
    </cfRule>
  </conditionalFormatting>
  <conditionalFormatting sqref="F22:J22">
    <cfRule type="expression" dxfId="853" priority="85">
      <formula>$A$22=$Q$1</formula>
    </cfRule>
  </conditionalFormatting>
  <conditionalFormatting sqref="F23:J23">
    <cfRule type="expression" dxfId="852" priority="84">
      <formula>$A$23=$Q$1</formula>
    </cfRule>
  </conditionalFormatting>
  <conditionalFormatting sqref="F24:J24">
    <cfRule type="expression" dxfId="851" priority="83">
      <formula>$A$24=$Q$1</formula>
    </cfRule>
  </conditionalFormatting>
  <conditionalFormatting sqref="F25:J25">
    <cfRule type="expression" dxfId="850" priority="82">
      <formula>$A$25=$Q$1</formula>
    </cfRule>
  </conditionalFormatting>
  <conditionalFormatting sqref="F26:J26">
    <cfRule type="expression" dxfId="849" priority="81">
      <formula>$A$26=$Q$1</formula>
    </cfRule>
  </conditionalFormatting>
  <conditionalFormatting sqref="F27:J27">
    <cfRule type="expression" dxfId="848" priority="80">
      <formula>$A$27=$Q$1</formula>
    </cfRule>
  </conditionalFormatting>
  <conditionalFormatting sqref="F28:J28">
    <cfRule type="expression" dxfId="847" priority="79">
      <formula>$A$28=$Q$1</formula>
    </cfRule>
  </conditionalFormatting>
  <conditionalFormatting sqref="F29:J29">
    <cfRule type="expression" dxfId="846" priority="78">
      <formula>$A$29=$Q$1</formula>
    </cfRule>
  </conditionalFormatting>
  <conditionalFormatting sqref="F30:J30">
    <cfRule type="expression" dxfId="845" priority="77">
      <formula>$A$30=$Q$1</formula>
    </cfRule>
  </conditionalFormatting>
  <conditionalFormatting sqref="F31:J31">
    <cfRule type="expression" dxfId="844" priority="76">
      <formula>$A$31=$Q$1</formula>
    </cfRule>
  </conditionalFormatting>
  <conditionalFormatting sqref="F32:J32">
    <cfRule type="expression" dxfId="843" priority="75">
      <formula>$A$32=$Q$1</formula>
    </cfRule>
  </conditionalFormatting>
  <conditionalFormatting sqref="F33:J33">
    <cfRule type="expression" dxfId="842" priority="74">
      <formula>$A$33=$Q$1</formula>
    </cfRule>
  </conditionalFormatting>
  <conditionalFormatting sqref="F34:J34">
    <cfRule type="expression" dxfId="841" priority="73">
      <formula>$A$34=$Q$1</formula>
    </cfRule>
  </conditionalFormatting>
  <conditionalFormatting sqref="F35:J35">
    <cfRule type="expression" dxfId="840" priority="72">
      <formula>$A$35=$Q$1</formula>
    </cfRule>
  </conditionalFormatting>
  <conditionalFormatting sqref="F36:J36">
    <cfRule type="expression" dxfId="839" priority="71">
      <formula>$A$36=$Q$1</formula>
    </cfRule>
  </conditionalFormatting>
  <conditionalFormatting sqref="F37:J37">
    <cfRule type="expression" dxfId="838" priority="70">
      <formula>$A$37=$Q$1</formula>
    </cfRule>
  </conditionalFormatting>
  <conditionalFormatting sqref="F38:J38">
    <cfRule type="expression" dxfId="837" priority="69">
      <formula>$A$38=$Q$1</formula>
    </cfRule>
  </conditionalFormatting>
  <conditionalFormatting sqref="F39:J39">
    <cfRule type="expression" dxfId="836" priority="68">
      <formula>$A$39=$Q$1</formula>
    </cfRule>
  </conditionalFormatting>
  <conditionalFormatting sqref="F40:J40">
    <cfRule type="expression" dxfId="835" priority="67">
      <formula>$A$40=$Q$1</formula>
    </cfRule>
  </conditionalFormatting>
  <conditionalFormatting sqref="F41:J41">
    <cfRule type="expression" dxfId="834" priority="66">
      <formula>$A$41=$Q$1</formula>
    </cfRule>
  </conditionalFormatting>
  <conditionalFormatting sqref="F42:J42">
    <cfRule type="expression" dxfId="833" priority="65">
      <formula>$A$42=$Q$1</formula>
    </cfRule>
  </conditionalFormatting>
  <conditionalFormatting sqref="F43:J43">
    <cfRule type="expression" dxfId="832" priority="64">
      <formula>$A$43=$Q$1</formula>
    </cfRule>
  </conditionalFormatting>
  <conditionalFormatting sqref="F44:J44">
    <cfRule type="expression" dxfId="831" priority="63">
      <formula>$A$44=$Q$1</formula>
    </cfRule>
  </conditionalFormatting>
  <conditionalFormatting sqref="F45:J45">
    <cfRule type="expression" dxfId="830" priority="62">
      <formula>$A$45=$Q$1</formula>
    </cfRule>
  </conditionalFormatting>
  <conditionalFormatting sqref="F46:J46">
    <cfRule type="expression" dxfId="829" priority="61">
      <formula>$A$46=$Q$1</formula>
    </cfRule>
  </conditionalFormatting>
  <conditionalFormatting sqref="F47:J47">
    <cfRule type="expression" dxfId="828" priority="60">
      <formula>$A$47=$Q$1</formula>
    </cfRule>
  </conditionalFormatting>
  <conditionalFormatting sqref="F48:J48">
    <cfRule type="expression" dxfId="827" priority="59">
      <formula>$A$48=$Q$1</formula>
    </cfRule>
  </conditionalFormatting>
  <conditionalFormatting sqref="F49:J49">
    <cfRule type="expression" dxfId="826" priority="58">
      <formula>$A$49=$Q$1</formula>
    </cfRule>
  </conditionalFormatting>
  <conditionalFormatting sqref="F50:J50">
    <cfRule type="expression" dxfId="825" priority="57">
      <formula>$A$50=$Q$1</formula>
    </cfRule>
  </conditionalFormatting>
  <conditionalFormatting sqref="F51:J51">
    <cfRule type="expression" dxfId="824" priority="56">
      <formula>$A$51=$Q$1</formula>
    </cfRule>
  </conditionalFormatting>
  <conditionalFormatting sqref="F52:J52">
    <cfRule type="expression" dxfId="823" priority="55">
      <formula>$A$52=$Q$1</formula>
    </cfRule>
  </conditionalFormatting>
  <conditionalFormatting sqref="F53:J53">
    <cfRule type="expression" dxfId="822" priority="54">
      <formula>$A$53=$Q$1</formula>
    </cfRule>
  </conditionalFormatting>
  <conditionalFormatting sqref="F54:J54">
    <cfRule type="expression" dxfId="821" priority="53">
      <formula>$A$54=$Q$1</formula>
    </cfRule>
  </conditionalFormatting>
  <conditionalFormatting sqref="F55:J55">
    <cfRule type="expression" dxfId="820" priority="52">
      <formula>$A$55=$Q$1</formula>
    </cfRule>
  </conditionalFormatting>
  <conditionalFormatting sqref="F56:J56">
    <cfRule type="expression" dxfId="819" priority="51">
      <formula>$A$56=$Q$1</formula>
    </cfRule>
  </conditionalFormatting>
  <conditionalFormatting sqref="O7:S7">
    <cfRule type="expression" dxfId="818" priority="50">
      <formula>$L$7=$Q$1</formula>
    </cfRule>
  </conditionalFormatting>
  <conditionalFormatting sqref="O8:S8">
    <cfRule type="expression" dxfId="817" priority="49">
      <formula>$L$8=$Q$1</formula>
    </cfRule>
  </conditionalFormatting>
  <conditionalFormatting sqref="O9:S9">
    <cfRule type="expression" dxfId="816" priority="48">
      <formula>$L$9=$Q$1</formula>
    </cfRule>
  </conditionalFormatting>
  <conditionalFormatting sqref="O10:S10">
    <cfRule type="expression" dxfId="815" priority="47">
      <formula>$L$10=$Q$1</formula>
    </cfRule>
  </conditionalFormatting>
  <conditionalFormatting sqref="O11:S11">
    <cfRule type="expression" dxfId="814" priority="46">
      <formula>$L$11=$Q$1</formula>
    </cfRule>
  </conditionalFormatting>
  <conditionalFormatting sqref="O12:S12">
    <cfRule type="expression" dxfId="813" priority="45">
      <formula>$L$12=$Q$1</formula>
    </cfRule>
  </conditionalFormatting>
  <conditionalFormatting sqref="O13:S13">
    <cfRule type="expression" dxfId="812" priority="44">
      <formula>$L$13=$Q$1</formula>
    </cfRule>
  </conditionalFormatting>
  <conditionalFormatting sqref="O14:S14">
    <cfRule type="expression" dxfId="811" priority="43">
      <formula>$L$14=$Q$1</formula>
    </cfRule>
  </conditionalFormatting>
  <conditionalFormatting sqref="O15:S15">
    <cfRule type="expression" dxfId="810" priority="42">
      <formula>$L$15=$Q$1</formula>
    </cfRule>
  </conditionalFormatting>
  <conditionalFormatting sqref="O16:S16">
    <cfRule type="expression" dxfId="809" priority="41">
      <formula>$L$16=$Q$1</formula>
    </cfRule>
  </conditionalFormatting>
  <conditionalFormatting sqref="O17:S17">
    <cfRule type="expression" dxfId="808" priority="40">
      <formula>$L$17=$Q$1</formula>
    </cfRule>
  </conditionalFormatting>
  <conditionalFormatting sqref="O18:S18">
    <cfRule type="expression" dxfId="807" priority="39">
      <formula>$L$18=$Q$1</formula>
    </cfRule>
  </conditionalFormatting>
  <conditionalFormatting sqref="O19:S19">
    <cfRule type="expression" dxfId="806" priority="38">
      <formula>$L$19=$Q$1</formula>
    </cfRule>
  </conditionalFormatting>
  <conditionalFormatting sqref="O20:S20">
    <cfRule type="expression" dxfId="805" priority="37">
      <formula>$L$20=$Q$1</formula>
    </cfRule>
  </conditionalFormatting>
  <conditionalFormatting sqref="O21:S21">
    <cfRule type="expression" dxfId="804" priority="36">
      <formula>$L$21=$Q$1</formula>
    </cfRule>
  </conditionalFormatting>
  <conditionalFormatting sqref="O22:S22">
    <cfRule type="expression" dxfId="803" priority="35">
      <formula>$L$22=$Q$1</formula>
    </cfRule>
  </conditionalFormatting>
  <conditionalFormatting sqref="O23:S23">
    <cfRule type="expression" dxfId="802" priority="34">
      <formula>$L$23=$Q$1</formula>
    </cfRule>
  </conditionalFormatting>
  <conditionalFormatting sqref="O24:S24">
    <cfRule type="expression" dxfId="801" priority="33">
      <formula>$L$24=$Q$1</formula>
    </cfRule>
  </conditionalFormatting>
  <conditionalFormatting sqref="O25:S25">
    <cfRule type="expression" dxfId="800" priority="32">
      <formula>$L$25=$Q$1</formula>
    </cfRule>
  </conditionalFormatting>
  <conditionalFormatting sqref="O26:S26">
    <cfRule type="expression" dxfId="799" priority="31">
      <formula>$L$26=$Q$1</formula>
    </cfRule>
  </conditionalFormatting>
  <conditionalFormatting sqref="O27:S27">
    <cfRule type="expression" dxfId="798" priority="30">
      <formula>$L$27=$Q$1</formula>
    </cfRule>
  </conditionalFormatting>
  <conditionalFormatting sqref="O28:S28">
    <cfRule type="expression" dxfId="797" priority="29">
      <formula>$L$28=$Q$1</formula>
    </cfRule>
  </conditionalFormatting>
  <conditionalFormatting sqref="O29:S29">
    <cfRule type="expression" dxfId="796" priority="28">
      <formula>$L$29=$Q$1</formula>
    </cfRule>
  </conditionalFormatting>
  <conditionalFormatting sqref="O30:S30">
    <cfRule type="expression" dxfId="795" priority="27">
      <formula>$L$30=$Q$1</formula>
    </cfRule>
  </conditionalFormatting>
  <conditionalFormatting sqref="O31:S31">
    <cfRule type="expression" dxfId="794" priority="26">
      <formula>$L$31=$Q$1</formula>
    </cfRule>
  </conditionalFormatting>
  <conditionalFormatting sqref="O32:S32">
    <cfRule type="expression" dxfId="793" priority="25">
      <formula>$L$32=$Q$1</formula>
    </cfRule>
  </conditionalFormatting>
  <conditionalFormatting sqref="O33:S33">
    <cfRule type="expression" dxfId="792" priority="24">
      <formula>$L$33=$Q$1</formula>
    </cfRule>
  </conditionalFormatting>
  <conditionalFormatting sqref="O34:S34">
    <cfRule type="expression" dxfId="791" priority="23">
      <formula>$L$34=$Q$1</formula>
    </cfRule>
  </conditionalFormatting>
  <conditionalFormatting sqref="O35:S35">
    <cfRule type="expression" dxfId="790" priority="22">
      <formula>$L$35=$Q$1</formula>
    </cfRule>
  </conditionalFormatting>
  <conditionalFormatting sqref="O36:S36">
    <cfRule type="expression" dxfId="789" priority="21">
      <formula>$L$36=$Q$1</formula>
    </cfRule>
  </conditionalFormatting>
  <conditionalFormatting sqref="O37:S37">
    <cfRule type="expression" dxfId="788" priority="20">
      <formula>$L$37=$Q$1</formula>
    </cfRule>
  </conditionalFormatting>
  <conditionalFormatting sqref="O38:S38">
    <cfRule type="expression" dxfId="787" priority="19">
      <formula>$L$38=$Q$1</formula>
    </cfRule>
  </conditionalFormatting>
  <conditionalFormatting sqref="O39:S39">
    <cfRule type="expression" dxfId="786" priority="18">
      <formula>$L$39=$Q$1</formula>
    </cfRule>
  </conditionalFormatting>
  <conditionalFormatting sqref="O40:S40">
    <cfRule type="expression" dxfId="785" priority="17">
      <formula>$L$40=$Q$1</formula>
    </cfRule>
  </conditionalFormatting>
  <conditionalFormatting sqref="O41:S41">
    <cfRule type="expression" dxfId="784" priority="16">
      <formula>$L$41=$Q$1</formula>
    </cfRule>
  </conditionalFormatting>
  <conditionalFormatting sqref="O42:S42">
    <cfRule type="expression" dxfId="783" priority="15">
      <formula>$L$42=$Q$1</formula>
    </cfRule>
  </conditionalFormatting>
  <conditionalFormatting sqref="O43:S43">
    <cfRule type="expression" dxfId="782" priority="14">
      <formula>$L$43=$Q$1</formula>
    </cfRule>
  </conditionalFormatting>
  <conditionalFormatting sqref="O44:S44">
    <cfRule type="expression" dxfId="781" priority="13">
      <formula>$L$44=$Q$1</formula>
    </cfRule>
  </conditionalFormatting>
  <conditionalFormatting sqref="O45:S45">
    <cfRule type="expression" dxfId="780" priority="12">
      <formula>$L$45=$Q$1</formula>
    </cfRule>
  </conditionalFormatting>
  <conditionalFormatting sqref="O46:S46">
    <cfRule type="expression" dxfId="779" priority="11">
      <formula>$L$46=$Q$1</formula>
    </cfRule>
  </conditionalFormatting>
  <conditionalFormatting sqref="O47:S47">
    <cfRule type="expression" dxfId="778" priority="10">
      <formula>$L$47=$Q$1</formula>
    </cfRule>
  </conditionalFormatting>
  <conditionalFormatting sqref="O48:S48">
    <cfRule type="expression" dxfId="777" priority="9">
      <formula>$L$48=$Q$1</formula>
    </cfRule>
  </conditionalFormatting>
  <conditionalFormatting sqref="O49:S49">
    <cfRule type="expression" dxfId="776" priority="8">
      <formula>$L$49=$Q$1</formula>
    </cfRule>
  </conditionalFormatting>
  <conditionalFormatting sqref="O50:S50">
    <cfRule type="expression" dxfId="775" priority="7">
      <formula>$L$50=$Q$1</formula>
    </cfRule>
  </conditionalFormatting>
  <conditionalFormatting sqref="O51:S51">
    <cfRule type="expression" dxfId="774" priority="6">
      <formula>$L$51=$Q$1</formula>
    </cfRule>
  </conditionalFormatting>
  <conditionalFormatting sqref="O52:S52">
    <cfRule type="expression" dxfId="773" priority="5">
      <formula>$L$52=$Q$1</formula>
    </cfRule>
  </conditionalFormatting>
  <conditionalFormatting sqref="O53:S53">
    <cfRule type="expression" dxfId="772" priority="4">
      <formula>$L$53=$Q$1</formula>
    </cfRule>
  </conditionalFormatting>
  <conditionalFormatting sqref="O54:S54">
    <cfRule type="expression" dxfId="771" priority="3">
      <formula>$L$54=$Q$1</formula>
    </cfRule>
  </conditionalFormatting>
  <conditionalFormatting sqref="O55:S55">
    <cfRule type="expression" dxfId="770" priority="2">
      <formula>$L$55=$Q$1</formula>
    </cfRule>
  </conditionalFormatting>
  <conditionalFormatting sqref="O56:S56">
    <cfRule type="expression" dxfId="769" priority="1">
      <formula>$L$56=$Q$1</formula>
    </cfRule>
  </conditionalFormatting>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59999389629810485"/>
  </sheetPr>
  <dimension ref="A5:S127"/>
  <sheetViews>
    <sheetView showGridLines="0" zoomScale="85" zoomScaleNormal="85" zoomScalePageLayoutView="150" workbookViewId="0">
      <selection activeCell="A7" sqref="A7"/>
    </sheetView>
  </sheetViews>
  <sheetFormatPr baseColWidth="10" defaultColWidth="8.83203125" defaultRowHeight="15" x14ac:dyDescent="0.2"/>
  <cols>
    <col min="2" max="2" width="9.6640625" hidden="1" customWidth="1"/>
    <col min="3" max="3" width="18.33203125" hidden="1" customWidth="1"/>
    <col min="4" max="4" width="22.5" hidden="1" customWidth="1"/>
    <col min="5" max="6" width="23.5" hidden="1" customWidth="1"/>
    <col min="7" max="7" width="9.33203125" customWidth="1"/>
    <col min="8" max="8" width="7.83203125" style="3" customWidth="1"/>
    <col min="9" max="10" width="13" style="3" customWidth="1"/>
    <col min="11" max="11" width="35" style="9" customWidth="1"/>
    <col min="12" max="12" width="1.1640625" customWidth="1"/>
    <col min="13" max="13" width="10" customWidth="1"/>
    <col min="14" max="14" width="17.5" hidden="1" customWidth="1"/>
    <col min="15" max="15" width="9.1640625" customWidth="1"/>
    <col min="16" max="16" width="7.6640625" customWidth="1"/>
    <col min="17" max="17" width="14.83203125" style="3" customWidth="1"/>
    <col min="18" max="18" width="11.5" customWidth="1"/>
    <col min="19" max="19" width="33.5" customWidth="1"/>
  </cols>
  <sheetData>
    <row r="5" spans="1:19" ht="16" thickBot="1" x14ac:dyDescent="0.25"/>
    <row r="6" spans="1:19" ht="71.25" customHeight="1" x14ac:dyDescent="0.25">
      <c r="A6" s="22" t="s">
        <v>97</v>
      </c>
      <c r="B6" s="10" t="s">
        <v>45</v>
      </c>
      <c r="C6" s="10" t="s">
        <v>5</v>
      </c>
      <c r="D6" s="6" t="s">
        <v>4</v>
      </c>
      <c r="E6" s="6" t="s">
        <v>3</v>
      </c>
      <c r="F6" s="6" t="s">
        <v>21</v>
      </c>
      <c r="G6" s="6" t="s">
        <v>20</v>
      </c>
      <c r="H6" s="6" t="s">
        <v>2</v>
      </c>
      <c r="I6" s="6" t="s">
        <v>87</v>
      </c>
      <c r="J6" s="6" t="s">
        <v>88</v>
      </c>
      <c r="K6" s="6" t="s">
        <v>25</v>
      </c>
      <c r="M6" s="22" t="s">
        <v>98</v>
      </c>
      <c r="N6" s="13" t="s">
        <v>22</v>
      </c>
      <c r="O6" s="7" t="s">
        <v>23</v>
      </c>
      <c r="P6" s="7" t="s">
        <v>19</v>
      </c>
      <c r="Q6" s="7" t="s">
        <v>89</v>
      </c>
      <c r="R6" s="7" t="s">
        <v>90</v>
      </c>
      <c r="S6" s="12" t="s">
        <v>34</v>
      </c>
    </row>
    <row r="7" spans="1:19" ht="54" customHeight="1" x14ac:dyDescent="0.2">
      <c r="A7" s="24"/>
      <c r="B7" s="16">
        <f>(A7*0.22)</f>
        <v>0</v>
      </c>
      <c r="C7" s="16">
        <f>IF(B7&gt;205, 1, 0)</f>
        <v>0</v>
      </c>
      <c r="D7" s="4">
        <f>((B7*0.458)-3.26)</f>
        <v>-3.26</v>
      </c>
      <c r="E7" s="4">
        <f>((B7*0.945)-103.5)</f>
        <v>-103.5</v>
      </c>
      <c r="F7" s="4">
        <f>IF(C7=0, D7, E7)</f>
        <v>-3.26</v>
      </c>
      <c r="G7" s="4">
        <f>MAX(0,ROUND(F7,0))</f>
        <v>0</v>
      </c>
      <c r="H7" s="4" t="str">
        <f>VLOOKUP(G7,$B$60:$C$70, 2)</f>
        <v>L-</v>
      </c>
      <c r="I7" s="4">
        <f>VLOOKUP(G7,$B$72:$C$82,2)</f>
        <v>3</v>
      </c>
      <c r="J7" s="4">
        <f>(I7*43.56)</f>
        <v>130.68</v>
      </c>
      <c r="K7" s="14" t="str">
        <f>VLOOKUP(G7,$B$85:$C$93,2)</f>
        <v>P2O5 may be applied, plant response likely</v>
      </c>
      <c r="M7" s="24"/>
      <c r="N7" s="16">
        <f>(M7*0.36)</f>
        <v>0</v>
      </c>
      <c r="O7" s="4">
        <f>MAX(0,ROUND(N7,0))</f>
        <v>0</v>
      </c>
      <c r="P7" s="4" t="str">
        <f>VLOOKUP(O7,$B$96:$C$106, 2)</f>
        <v>L-</v>
      </c>
      <c r="Q7" s="4">
        <f>VLOOKUP(O7,$B$109:$C$119,2)</f>
        <v>3</v>
      </c>
      <c r="R7" s="4">
        <f>(Q7*43.56)</f>
        <v>130.68</v>
      </c>
      <c r="S7" s="19" t="str">
        <f t="shared" ref="S7:S38" si="0">VLOOKUP(O7,$B$122:$C$127,2)</f>
        <v>K2O may be applied, plant response likely</v>
      </c>
    </row>
    <row r="8" spans="1:19" ht="54" customHeight="1" x14ac:dyDescent="0.2">
      <c r="A8" s="25"/>
      <c r="B8" s="17">
        <f t="shared" ref="B8:B56" si="1">(A8*0.22)</f>
        <v>0</v>
      </c>
      <c r="C8" s="17">
        <f t="shared" ref="C8:C56" si="2">IF(B8&gt;205, 1, 0)</f>
        <v>0</v>
      </c>
      <c r="D8" s="11">
        <f t="shared" ref="D8:D56" si="3">((B8*0.458)-3.26)</f>
        <v>-3.26</v>
      </c>
      <c r="E8" s="11">
        <f t="shared" ref="E8:E56" si="4">((B8*0.945)-103.5)</f>
        <v>-103.5</v>
      </c>
      <c r="F8" s="11">
        <f t="shared" ref="F8:F56" si="5">IF(C8=0, D8, E8)</f>
        <v>-3.26</v>
      </c>
      <c r="G8" s="11">
        <f t="shared" ref="G8:G56" si="6">MAX(0,ROUND(F8,0))</f>
        <v>0</v>
      </c>
      <c r="H8" s="11" t="str">
        <f t="shared" ref="H8:H56" si="7">VLOOKUP(G8,$B$60:$C$70, 2)</f>
        <v>L-</v>
      </c>
      <c r="I8" s="11">
        <f t="shared" ref="I8:I56" si="8">VLOOKUP(G8,$B$72:$C$82,2)</f>
        <v>3</v>
      </c>
      <c r="J8" s="11">
        <f t="shared" ref="J8:J56" si="9">(I8*43.56)</f>
        <v>130.68</v>
      </c>
      <c r="K8" s="15" t="str">
        <f t="shared" ref="K8:K56" si="10">VLOOKUP(G8,$B$85:$C$93,2)</f>
        <v>P2O5 may be applied, plant response likely</v>
      </c>
      <c r="M8" s="26"/>
      <c r="N8" s="18">
        <f t="shared" ref="N8:N56" si="11">(M8*0.36)</f>
        <v>0</v>
      </c>
      <c r="O8" s="12">
        <f t="shared" ref="O8:O56" si="12">MAX(0,ROUND(N8,0))</f>
        <v>0</v>
      </c>
      <c r="P8" s="12" t="str">
        <f t="shared" ref="P8:P56" si="13">VLOOKUP(O8,$B$96:$C$106, 2)</f>
        <v>L-</v>
      </c>
      <c r="Q8" s="12">
        <f t="shared" ref="Q8:Q56" si="14">VLOOKUP(O8,$B$109:$C$119,2)</f>
        <v>3</v>
      </c>
      <c r="R8" s="12">
        <f t="shared" ref="R8:R56" si="15">(Q8*43.56)</f>
        <v>130.68</v>
      </c>
      <c r="S8" s="20" t="str">
        <f t="shared" si="0"/>
        <v>K2O may be applied, plant response likely</v>
      </c>
    </row>
    <row r="9" spans="1:19" ht="54" customHeight="1" x14ac:dyDescent="0.2">
      <c r="A9" s="24"/>
      <c r="B9" s="16">
        <f t="shared" si="1"/>
        <v>0</v>
      </c>
      <c r="C9" s="16">
        <f t="shared" si="2"/>
        <v>0</v>
      </c>
      <c r="D9" s="4">
        <f t="shared" si="3"/>
        <v>-3.26</v>
      </c>
      <c r="E9" s="4">
        <f t="shared" si="4"/>
        <v>-103.5</v>
      </c>
      <c r="F9" s="4">
        <f t="shared" si="5"/>
        <v>-3.26</v>
      </c>
      <c r="G9" s="4">
        <f t="shared" si="6"/>
        <v>0</v>
      </c>
      <c r="H9" s="4" t="str">
        <f t="shared" si="7"/>
        <v>L-</v>
      </c>
      <c r="I9" s="4">
        <f t="shared" si="8"/>
        <v>3</v>
      </c>
      <c r="J9" s="4">
        <f t="shared" si="9"/>
        <v>130.68</v>
      </c>
      <c r="K9" s="14" t="str">
        <f t="shared" si="10"/>
        <v>P2O5 may be applied, plant response likely</v>
      </c>
      <c r="M9" s="24"/>
      <c r="N9" s="16">
        <f t="shared" si="11"/>
        <v>0</v>
      </c>
      <c r="O9" s="4">
        <f t="shared" si="12"/>
        <v>0</v>
      </c>
      <c r="P9" s="4" t="str">
        <f t="shared" si="13"/>
        <v>L-</v>
      </c>
      <c r="Q9" s="4">
        <f t="shared" si="14"/>
        <v>3</v>
      </c>
      <c r="R9" s="4">
        <f t="shared" si="15"/>
        <v>130.68</v>
      </c>
      <c r="S9" s="19" t="str">
        <f t="shared" si="0"/>
        <v>K2O may be applied, plant response likely</v>
      </c>
    </row>
    <row r="10" spans="1:19" ht="54" customHeight="1" x14ac:dyDescent="0.2">
      <c r="A10" s="25"/>
      <c r="B10" s="17">
        <f t="shared" si="1"/>
        <v>0</v>
      </c>
      <c r="C10" s="17">
        <f t="shared" si="2"/>
        <v>0</v>
      </c>
      <c r="D10" s="11">
        <f t="shared" si="3"/>
        <v>-3.26</v>
      </c>
      <c r="E10" s="11">
        <f t="shared" si="4"/>
        <v>-103.5</v>
      </c>
      <c r="F10" s="11">
        <f t="shared" si="5"/>
        <v>-3.26</v>
      </c>
      <c r="G10" s="11">
        <f t="shared" si="6"/>
        <v>0</v>
      </c>
      <c r="H10" s="11" t="str">
        <f t="shared" si="7"/>
        <v>L-</v>
      </c>
      <c r="I10" s="11">
        <f t="shared" si="8"/>
        <v>3</v>
      </c>
      <c r="J10" s="11">
        <f t="shared" si="9"/>
        <v>130.68</v>
      </c>
      <c r="K10" s="15" t="str">
        <f t="shared" si="10"/>
        <v>P2O5 may be applied, plant response likely</v>
      </c>
      <c r="M10" s="26"/>
      <c r="N10" s="18">
        <f t="shared" si="11"/>
        <v>0</v>
      </c>
      <c r="O10" s="12">
        <f t="shared" si="12"/>
        <v>0</v>
      </c>
      <c r="P10" s="12" t="str">
        <f t="shared" si="13"/>
        <v>L-</v>
      </c>
      <c r="Q10" s="12">
        <f t="shared" si="14"/>
        <v>3</v>
      </c>
      <c r="R10" s="12">
        <f t="shared" si="15"/>
        <v>130.68</v>
      </c>
      <c r="S10" s="20" t="str">
        <f t="shared" si="0"/>
        <v>K2O may be applied, plant response likely</v>
      </c>
    </row>
    <row r="11" spans="1:19" ht="54" customHeight="1" x14ac:dyDescent="0.2">
      <c r="A11" s="24"/>
      <c r="B11" s="16">
        <f t="shared" si="1"/>
        <v>0</v>
      </c>
      <c r="C11" s="16">
        <f t="shared" si="2"/>
        <v>0</v>
      </c>
      <c r="D11" s="4">
        <f t="shared" si="3"/>
        <v>-3.26</v>
      </c>
      <c r="E11" s="4">
        <f t="shared" si="4"/>
        <v>-103.5</v>
      </c>
      <c r="F11" s="4">
        <f t="shared" si="5"/>
        <v>-3.26</v>
      </c>
      <c r="G11" s="4">
        <f t="shared" si="6"/>
        <v>0</v>
      </c>
      <c r="H11" s="4" t="str">
        <f t="shared" si="7"/>
        <v>L-</v>
      </c>
      <c r="I11" s="4">
        <f t="shared" si="8"/>
        <v>3</v>
      </c>
      <c r="J11" s="4">
        <f t="shared" si="9"/>
        <v>130.68</v>
      </c>
      <c r="K11" s="14" t="str">
        <f>VLOOKUP(G11,$B$85:$C$93,2)</f>
        <v>P2O5 may be applied, plant response likely</v>
      </c>
      <c r="M11" s="24"/>
      <c r="N11" s="16">
        <f t="shared" si="11"/>
        <v>0</v>
      </c>
      <c r="O11" s="4">
        <f t="shared" si="12"/>
        <v>0</v>
      </c>
      <c r="P11" s="4" t="str">
        <f t="shared" si="13"/>
        <v>L-</v>
      </c>
      <c r="Q11" s="4">
        <f t="shared" si="14"/>
        <v>3</v>
      </c>
      <c r="R11" s="4">
        <f t="shared" si="15"/>
        <v>130.68</v>
      </c>
      <c r="S11" s="19" t="str">
        <f t="shared" si="0"/>
        <v>K2O may be applied, plant response likely</v>
      </c>
    </row>
    <row r="12" spans="1:19" ht="54" customHeight="1" x14ac:dyDescent="0.2">
      <c r="A12" s="25"/>
      <c r="B12" s="17">
        <f t="shared" si="1"/>
        <v>0</v>
      </c>
      <c r="C12" s="17">
        <f t="shared" si="2"/>
        <v>0</v>
      </c>
      <c r="D12" s="11">
        <f t="shared" si="3"/>
        <v>-3.26</v>
      </c>
      <c r="E12" s="11">
        <f t="shared" si="4"/>
        <v>-103.5</v>
      </c>
      <c r="F12" s="11">
        <f t="shared" si="5"/>
        <v>-3.26</v>
      </c>
      <c r="G12" s="11">
        <f t="shared" si="6"/>
        <v>0</v>
      </c>
      <c r="H12" s="11" t="str">
        <f t="shared" si="7"/>
        <v>L-</v>
      </c>
      <c r="I12" s="11">
        <f t="shared" si="8"/>
        <v>3</v>
      </c>
      <c r="J12" s="11">
        <f t="shared" si="9"/>
        <v>130.68</v>
      </c>
      <c r="K12" s="15" t="str">
        <f t="shared" si="10"/>
        <v>P2O5 may be applied, plant response likely</v>
      </c>
      <c r="M12" s="26"/>
      <c r="N12" s="18">
        <f t="shared" si="11"/>
        <v>0</v>
      </c>
      <c r="O12" s="12">
        <f t="shared" si="12"/>
        <v>0</v>
      </c>
      <c r="P12" s="12" t="str">
        <f t="shared" si="13"/>
        <v>L-</v>
      </c>
      <c r="Q12" s="12">
        <f t="shared" si="14"/>
        <v>3</v>
      </c>
      <c r="R12" s="12">
        <f t="shared" si="15"/>
        <v>130.68</v>
      </c>
      <c r="S12" s="20" t="str">
        <f t="shared" si="0"/>
        <v>K2O may be applied, plant response likely</v>
      </c>
    </row>
    <row r="13" spans="1:19" ht="54" customHeight="1" x14ac:dyDescent="0.2">
      <c r="A13" s="24"/>
      <c r="B13" s="16">
        <f t="shared" si="1"/>
        <v>0</v>
      </c>
      <c r="C13" s="16">
        <f t="shared" si="2"/>
        <v>0</v>
      </c>
      <c r="D13" s="4">
        <f t="shared" si="3"/>
        <v>-3.26</v>
      </c>
      <c r="E13" s="4">
        <f t="shared" si="4"/>
        <v>-103.5</v>
      </c>
      <c r="F13" s="4">
        <f t="shared" si="5"/>
        <v>-3.26</v>
      </c>
      <c r="G13" s="4">
        <f t="shared" si="6"/>
        <v>0</v>
      </c>
      <c r="H13" s="4" t="str">
        <f t="shared" si="7"/>
        <v>L-</v>
      </c>
      <c r="I13" s="4">
        <f t="shared" si="8"/>
        <v>3</v>
      </c>
      <c r="J13" s="4">
        <f t="shared" si="9"/>
        <v>130.68</v>
      </c>
      <c r="K13" s="14" t="str">
        <f t="shared" si="10"/>
        <v>P2O5 may be applied, plant response likely</v>
      </c>
      <c r="M13" s="24"/>
      <c r="N13" s="16">
        <f t="shared" si="11"/>
        <v>0</v>
      </c>
      <c r="O13" s="4">
        <f t="shared" si="12"/>
        <v>0</v>
      </c>
      <c r="P13" s="4" t="str">
        <f t="shared" si="13"/>
        <v>L-</v>
      </c>
      <c r="Q13" s="4">
        <f t="shared" si="14"/>
        <v>3</v>
      </c>
      <c r="R13" s="4">
        <f t="shared" si="15"/>
        <v>130.68</v>
      </c>
      <c r="S13" s="19" t="str">
        <f t="shared" si="0"/>
        <v>K2O may be applied, plant response likely</v>
      </c>
    </row>
    <row r="14" spans="1:19" ht="54" customHeight="1" x14ac:dyDescent="0.2">
      <c r="A14" s="25"/>
      <c r="B14" s="17">
        <f t="shared" si="1"/>
        <v>0</v>
      </c>
      <c r="C14" s="17">
        <f t="shared" si="2"/>
        <v>0</v>
      </c>
      <c r="D14" s="11">
        <f t="shared" si="3"/>
        <v>-3.26</v>
      </c>
      <c r="E14" s="11">
        <f t="shared" si="4"/>
        <v>-103.5</v>
      </c>
      <c r="F14" s="11">
        <f t="shared" si="5"/>
        <v>-3.26</v>
      </c>
      <c r="G14" s="11">
        <f t="shared" si="6"/>
        <v>0</v>
      </c>
      <c r="H14" s="11" t="str">
        <f t="shared" si="7"/>
        <v>L-</v>
      </c>
      <c r="I14" s="11">
        <f t="shared" si="8"/>
        <v>3</v>
      </c>
      <c r="J14" s="11">
        <f t="shared" si="9"/>
        <v>130.68</v>
      </c>
      <c r="K14" s="15" t="str">
        <f t="shared" si="10"/>
        <v>P2O5 may be applied, plant response likely</v>
      </c>
      <c r="M14" s="26"/>
      <c r="N14" s="18">
        <f t="shared" si="11"/>
        <v>0</v>
      </c>
      <c r="O14" s="12">
        <f t="shared" si="12"/>
        <v>0</v>
      </c>
      <c r="P14" s="12" t="str">
        <f t="shared" si="13"/>
        <v>L-</v>
      </c>
      <c r="Q14" s="12">
        <f t="shared" si="14"/>
        <v>3</v>
      </c>
      <c r="R14" s="12">
        <f t="shared" si="15"/>
        <v>130.68</v>
      </c>
      <c r="S14" s="20" t="str">
        <f t="shared" si="0"/>
        <v>K2O may be applied, plant response likely</v>
      </c>
    </row>
    <row r="15" spans="1:19" ht="54" customHeight="1" x14ac:dyDescent="0.2">
      <c r="A15" s="24"/>
      <c r="B15" s="16">
        <f t="shared" si="1"/>
        <v>0</v>
      </c>
      <c r="C15" s="16">
        <f t="shared" si="2"/>
        <v>0</v>
      </c>
      <c r="D15" s="4">
        <f t="shared" si="3"/>
        <v>-3.26</v>
      </c>
      <c r="E15" s="4">
        <f t="shared" si="4"/>
        <v>-103.5</v>
      </c>
      <c r="F15" s="4">
        <f t="shared" si="5"/>
        <v>-3.26</v>
      </c>
      <c r="G15" s="4">
        <f t="shared" si="6"/>
        <v>0</v>
      </c>
      <c r="H15" s="4" t="str">
        <f t="shared" si="7"/>
        <v>L-</v>
      </c>
      <c r="I15" s="4">
        <f t="shared" si="8"/>
        <v>3</v>
      </c>
      <c r="J15" s="4">
        <f t="shared" si="9"/>
        <v>130.68</v>
      </c>
      <c r="K15" s="14" t="str">
        <f t="shared" si="10"/>
        <v>P2O5 may be applied, plant response likely</v>
      </c>
      <c r="M15" s="24"/>
      <c r="N15" s="16">
        <f t="shared" si="11"/>
        <v>0</v>
      </c>
      <c r="O15" s="4">
        <f t="shared" si="12"/>
        <v>0</v>
      </c>
      <c r="P15" s="4" t="str">
        <f t="shared" si="13"/>
        <v>L-</v>
      </c>
      <c r="Q15" s="4">
        <f t="shared" si="14"/>
        <v>3</v>
      </c>
      <c r="R15" s="4">
        <f t="shared" si="15"/>
        <v>130.68</v>
      </c>
      <c r="S15" s="19" t="str">
        <f t="shared" si="0"/>
        <v>K2O may be applied, plant response likely</v>
      </c>
    </row>
    <row r="16" spans="1:19" ht="54" customHeight="1" x14ac:dyDescent="0.2">
      <c r="A16" s="25"/>
      <c r="B16" s="17">
        <f t="shared" si="1"/>
        <v>0</v>
      </c>
      <c r="C16" s="17">
        <f t="shared" si="2"/>
        <v>0</v>
      </c>
      <c r="D16" s="11">
        <f t="shared" si="3"/>
        <v>-3.26</v>
      </c>
      <c r="E16" s="11">
        <f t="shared" si="4"/>
        <v>-103.5</v>
      </c>
      <c r="F16" s="11">
        <f t="shared" si="5"/>
        <v>-3.26</v>
      </c>
      <c r="G16" s="11">
        <f t="shared" si="6"/>
        <v>0</v>
      </c>
      <c r="H16" s="11" t="str">
        <f t="shared" si="7"/>
        <v>L-</v>
      </c>
      <c r="I16" s="11">
        <f t="shared" si="8"/>
        <v>3</v>
      </c>
      <c r="J16" s="11">
        <f t="shared" si="9"/>
        <v>130.68</v>
      </c>
      <c r="K16" s="15" t="str">
        <f t="shared" si="10"/>
        <v>P2O5 may be applied, plant response likely</v>
      </c>
      <c r="M16" s="26"/>
      <c r="N16" s="18">
        <f t="shared" si="11"/>
        <v>0</v>
      </c>
      <c r="O16" s="12">
        <f t="shared" si="12"/>
        <v>0</v>
      </c>
      <c r="P16" s="12" t="str">
        <f t="shared" si="13"/>
        <v>L-</v>
      </c>
      <c r="Q16" s="12">
        <f t="shared" si="14"/>
        <v>3</v>
      </c>
      <c r="R16" s="12">
        <f t="shared" si="15"/>
        <v>130.68</v>
      </c>
      <c r="S16" s="20" t="str">
        <f t="shared" si="0"/>
        <v>K2O may be applied, plant response likely</v>
      </c>
    </row>
    <row r="17" spans="1:19" ht="54" customHeight="1" x14ac:dyDescent="0.2">
      <c r="A17" s="24"/>
      <c r="B17" s="16">
        <f t="shared" si="1"/>
        <v>0</v>
      </c>
      <c r="C17" s="16">
        <f t="shared" si="2"/>
        <v>0</v>
      </c>
      <c r="D17" s="4">
        <f t="shared" si="3"/>
        <v>-3.26</v>
      </c>
      <c r="E17" s="4">
        <f t="shared" si="4"/>
        <v>-103.5</v>
      </c>
      <c r="F17" s="4">
        <f t="shared" si="5"/>
        <v>-3.26</v>
      </c>
      <c r="G17" s="4">
        <f t="shared" si="6"/>
        <v>0</v>
      </c>
      <c r="H17" s="4" t="str">
        <f t="shared" si="7"/>
        <v>L-</v>
      </c>
      <c r="I17" s="4">
        <f t="shared" si="8"/>
        <v>3</v>
      </c>
      <c r="J17" s="4">
        <f t="shared" si="9"/>
        <v>130.68</v>
      </c>
      <c r="K17" s="14" t="str">
        <f t="shared" si="10"/>
        <v>P2O5 may be applied, plant response likely</v>
      </c>
      <c r="M17" s="24"/>
      <c r="N17" s="16">
        <f t="shared" si="11"/>
        <v>0</v>
      </c>
      <c r="O17" s="4">
        <f t="shared" si="12"/>
        <v>0</v>
      </c>
      <c r="P17" s="4" t="str">
        <f t="shared" si="13"/>
        <v>L-</v>
      </c>
      <c r="Q17" s="4">
        <f t="shared" si="14"/>
        <v>3</v>
      </c>
      <c r="R17" s="4">
        <f t="shared" si="15"/>
        <v>130.68</v>
      </c>
      <c r="S17" s="19" t="str">
        <f t="shared" si="0"/>
        <v>K2O may be applied, plant response likely</v>
      </c>
    </row>
    <row r="18" spans="1:19" ht="54" customHeight="1" x14ac:dyDescent="0.2">
      <c r="A18" s="25"/>
      <c r="B18" s="17">
        <f t="shared" si="1"/>
        <v>0</v>
      </c>
      <c r="C18" s="17">
        <f t="shared" si="2"/>
        <v>0</v>
      </c>
      <c r="D18" s="11">
        <f t="shared" si="3"/>
        <v>-3.26</v>
      </c>
      <c r="E18" s="11">
        <f t="shared" si="4"/>
        <v>-103.5</v>
      </c>
      <c r="F18" s="11">
        <f t="shared" si="5"/>
        <v>-3.26</v>
      </c>
      <c r="G18" s="11">
        <f t="shared" si="6"/>
        <v>0</v>
      </c>
      <c r="H18" s="11" t="str">
        <f t="shared" si="7"/>
        <v>L-</v>
      </c>
      <c r="I18" s="11">
        <f t="shared" si="8"/>
        <v>3</v>
      </c>
      <c r="J18" s="11">
        <f t="shared" si="9"/>
        <v>130.68</v>
      </c>
      <c r="K18" s="15" t="str">
        <f t="shared" si="10"/>
        <v>P2O5 may be applied, plant response likely</v>
      </c>
      <c r="M18" s="26"/>
      <c r="N18" s="18">
        <f t="shared" si="11"/>
        <v>0</v>
      </c>
      <c r="O18" s="12">
        <f t="shared" si="12"/>
        <v>0</v>
      </c>
      <c r="P18" s="12" t="str">
        <f t="shared" si="13"/>
        <v>L-</v>
      </c>
      <c r="Q18" s="12">
        <f t="shared" si="14"/>
        <v>3</v>
      </c>
      <c r="R18" s="12">
        <f t="shared" si="15"/>
        <v>130.68</v>
      </c>
      <c r="S18" s="20" t="str">
        <f t="shared" si="0"/>
        <v>K2O may be applied, plant response likely</v>
      </c>
    </row>
    <row r="19" spans="1:19" ht="54" customHeight="1" x14ac:dyDescent="0.2">
      <c r="A19" s="24"/>
      <c r="B19" s="16">
        <f t="shared" si="1"/>
        <v>0</v>
      </c>
      <c r="C19" s="16">
        <f t="shared" si="2"/>
        <v>0</v>
      </c>
      <c r="D19" s="4">
        <f t="shared" si="3"/>
        <v>-3.26</v>
      </c>
      <c r="E19" s="4">
        <f t="shared" si="4"/>
        <v>-103.5</v>
      </c>
      <c r="F19" s="4">
        <f t="shared" si="5"/>
        <v>-3.26</v>
      </c>
      <c r="G19" s="4">
        <f t="shared" si="6"/>
        <v>0</v>
      </c>
      <c r="H19" s="4" t="str">
        <f t="shared" si="7"/>
        <v>L-</v>
      </c>
      <c r="I19" s="4">
        <f t="shared" si="8"/>
        <v>3</v>
      </c>
      <c r="J19" s="4">
        <f t="shared" si="9"/>
        <v>130.68</v>
      </c>
      <c r="K19" s="14" t="str">
        <f t="shared" si="10"/>
        <v>P2O5 may be applied, plant response likely</v>
      </c>
      <c r="M19" s="24"/>
      <c r="N19" s="16">
        <f t="shared" si="11"/>
        <v>0</v>
      </c>
      <c r="O19" s="4">
        <f t="shared" si="12"/>
        <v>0</v>
      </c>
      <c r="P19" s="4" t="str">
        <f t="shared" si="13"/>
        <v>L-</v>
      </c>
      <c r="Q19" s="4">
        <f t="shared" si="14"/>
        <v>3</v>
      </c>
      <c r="R19" s="4">
        <f t="shared" si="15"/>
        <v>130.68</v>
      </c>
      <c r="S19" s="19" t="str">
        <f t="shared" si="0"/>
        <v>K2O may be applied, plant response likely</v>
      </c>
    </row>
    <row r="20" spans="1:19" ht="54" customHeight="1" x14ac:dyDescent="0.2">
      <c r="A20" s="25"/>
      <c r="B20" s="17">
        <f t="shared" si="1"/>
        <v>0</v>
      </c>
      <c r="C20" s="17">
        <f t="shared" si="2"/>
        <v>0</v>
      </c>
      <c r="D20" s="11">
        <f t="shared" si="3"/>
        <v>-3.26</v>
      </c>
      <c r="E20" s="11">
        <f t="shared" si="4"/>
        <v>-103.5</v>
      </c>
      <c r="F20" s="11">
        <f t="shared" si="5"/>
        <v>-3.26</v>
      </c>
      <c r="G20" s="11">
        <f t="shared" si="6"/>
        <v>0</v>
      </c>
      <c r="H20" s="11" t="str">
        <f t="shared" si="7"/>
        <v>L-</v>
      </c>
      <c r="I20" s="11">
        <f t="shared" si="8"/>
        <v>3</v>
      </c>
      <c r="J20" s="11">
        <f t="shared" si="9"/>
        <v>130.68</v>
      </c>
      <c r="K20" s="15" t="str">
        <f t="shared" si="10"/>
        <v>P2O5 may be applied, plant response likely</v>
      </c>
      <c r="M20" s="26"/>
      <c r="N20" s="18">
        <f t="shared" si="11"/>
        <v>0</v>
      </c>
      <c r="O20" s="12">
        <f t="shared" si="12"/>
        <v>0</v>
      </c>
      <c r="P20" s="12" t="str">
        <f t="shared" si="13"/>
        <v>L-</v>
      </c>
      <c r="Q20" s="12">
        <f t="shared" si="14"/>
        <v>3</v>
      </c>
      <c r="R20" s="12">
        <f t="shared" si="15"/>
        <v>130.68</v>
      </c>
      <c r="S20" s="20" t="str">
        <f t="shared" si="0"/>
        <v>K2O may be applied, plant response likely</v>
      </c>
    </row>
    <row r="21" spans="1:19" ht="54" customHeight="1" x14ac:dyDescent="0.2">
      <c r="A21" s="24"/>
      <c r="B21" s="16">
        <f t="shared" si="1"/>
        <v>0</v>
      </c>
      <c r="C21" s="16">
        <f t="shared" si="2"/>
        <v>0</v>
      </c>
      <c r="D21" s="4">
        <f t="shared" si="3"/>
        <v>-3.26</v>
      </c>
      <c r="E21" s="4">
        <f t="shared" si="4"/>
        <v>-103.5</v>
      </c>
      <c r="F21" s="4">
        <f t="shared" si="5"/>
        <v>-3.26</v>
      </c>
      <c r="G21" s="4">
        <f t="shared" si="6"/>
        <v>0</v>
      </c>
      <c r="H21" s="4" t="str">
        <f t="shared" si="7"/>
        <v>L-</v>
      </c>
      <c r="I21" s="4">
        <f t="shared" si="8"/>
        <v>3</v>
      </c>
      <c r="J21" s="4">
        <f t="shared" si="9"/>
        <v>130.68</v>
      </c>
      <c r="K21" s="14" t="str">
        <f t="shared" si="10"/>
        <v>P2O5 may be applied, plant response likely</v>
      </c>
      <c r="M21" s="24"/>
      <c r="N21" s="16">
        <f t="shared" si="11"/>
        <v>0</v>
      </c>
      <c r="O21" s="4">
        <f t="shared" si="12"/>
        <v>0</v>
      </c>
      <c r="P21" s="4" t="str">
        <f t="shared" si="13"/>
        <v>L-</v>
      </c>
      <c r="Q21" s="4">
        <f t="shared" si="14"/>
        <v>3</v>
      </c>
      <c r="R21" s="4">
        <f t="shared" si="15"/>
        <v>130.68</v>
      </c>
      <c r="S21" s="19" t="str">
        <f t="shared" si="0"/>
        <v>K2O may be applied, plant response likely</v>
      </c>
    </row>
    <row r="22" spans="1:19" ht="54" customHeight="1" x14ac:dyDescent="0.2">
      <c r="A22" s="25"/>
      <c r="B22" s="17">
        <f t="shared" si="1"/>
        <v>0</v>
      </c>
      <c r="C22" s="17">
        <f t="shared" si="2"/>
        <v>0</v>
      </c>
      <c r="D22" s="11">
        <f t="shared" si="3"/>
        <v>-3.26</v>
      </c>
      <c r="E22" s="11">
        <f t="shared" si="4"/>
        <v>-103.5</v>
      </c>
      <c r="F22" s="11">
        <f t="shared" si="5"/>
        <v>-3.26</v>
      </c>
      <c r="G22" s="11">
        <f t="shared" si="6"/>
        <v>0</v>
      </c>
      <c r="H22" s="11" t="str">
        <f t="shared" si="7"/>
        <v>L-</v>
      </c>
      <c r="I22" s="11">
        <f t="shared" si="8"/>
        <v>3</v>
      </c>
      <c r="J22" s="11">
        <f t="shared" si="9"/>
        <v>130.68</v>
      </c>
      <c r="K22" s="15" t="str">
        <f t="shared" si="10"/>
        <v>P2O5 may be applied, plant response likely</v>
      </c>
      <c r="M22" s="26"/>
      <c r="N22" s="18">
        <f t="shared" si="11"/>
        <v>0</v>
      </c>
      <c r="O22" s="12">
        <f t="shared" si="12"/>
        <v>0</v>
      </c>
      <c r="P22" s="12" t="str">
        <f t="shared" si="13"/>
        <v>L-</v>
      </c>
      <c r="Q22" s="12">
        <f t="shared" si="14"/>
        <v>3</v>
      </c>
      <c r="R22" s="12">
        <f t="shared" si="15"/>
        <v>130.68</v>
      </c>
      <c r="S22" s="20" t="str">
        <f t="shared" si="0"/>
        <v>K2O may be applied, plant response likely</v>
      </c>
    </row>
    <row r="23" spans="1:19" ht="54" customHeight="1" x14ac:dyDescent="0.2">
      <c r="A23" s="24"/>
      <c r="B23" s="16">
        <f t="shared" si="1"/>
        <v>0</v>
      </c>
      <c r="C23" s="16">
        <f t="shared" si="2"/>
        <v>0</v>
      </c>
      <c r="D23" s="4">
        <f t="shared" si="3"/>
        <v>-3.26</v>
      </c>
      <c r="E23" s="4">
        <f t="shared" si="4"/>
        <v>-103.5</v>
      </c>
      <c r="F23" s="4">
        <f t="shared" si="5"/>
        <v>-3.26</v>
      </c>
      <c r="G23" s="4">
        <f t="shared" si="6"/>
        <v>0</v>
      </c>
      <c r="H23" s="4" t="str">
        <f t="shared" si="7"/>
        <v>L-</v>
      </c>
      <c r="I23" s="4">
        <f t="shared" si="8"/>
        <v>3</v>
      </c>
      <c r="J23" s="4">
        <f t="shared" si="9"/>
        <v>130.68</v>
      </c>
      <c r="K23" s="14" t="str">
        <f t="shared" si="10"/>
        <v>P2O5 may be applied, plant response likely</v>
      </c>
      <c r="M23" s="24"/>
      <c r="N23" s="16">
        <f t="shared" si="11"/>
        <v>0</v>
      </c>
      <c r="O23" s="4">
        <f t="shared" si="12"/>
        <v>0</v>
      </c>
      <c r="P23" s="4" t="str">
        <f t="shared" si="13"/>
        <v>L-</v>
      </c>
      <c r="Q23" s="4">
        <f t="shared" si="14"/>
        <v>3</v>
      </c>
      <c r="R23" s="4">
        <f t="shared" si="15"/>
        <v>130.68</v>
      </c>
      <c r="S23" s="19" t="str">
        <f t="shared" si="0"/>
        <v>K2O may be applied, plant response likely</v>
      </c>
    </row>
    <row r="24" spans="1:19" ht="54" customHeight="1" x14ac:dyDescent="0.2">
      <c r="A24" s="25"/>
      <c r="B24" s="17">
        <f t="shared" si="1"/>
        <v>0</v>
      </c>
      <c r="C24" s="17">
        <f t="shared" si="2"/>
        <v>0</v>
      </c>
      <c r="D24" s="11">
        <f t="shared" si="3"/>
        <v>-3.26</v>
      </c>
      <c r="E24" s="11">
        <f t="shared" si="4"/>
        <v>-103.5</v>
      </c>
      <c r="F24" s="11">
        <f t="shared" si="5"/>
        <v>-3.26</v>
      </c>
      <c r="G24" s="11">
        <f t="shared" si="6"/>
        <v>0</v>
      </c>
      <c r="H24" s="11" t="str">
        <f t="shared" si="7"/>
        <v>L-</v>
      </c>
      <c r="I24" s="11">
        <f t="shared" si="8"/>
        <v>3</v>
      </c>
      <c r="J24" s="11">
        <f t="shared" si="9"/>
        <v>130.68</v>
      </c>
      <c r="K24" s="15" t="str">
        <f t="shared" si="10"/>
        <v>P2O5 may be applied, plant response likely</v>
      </c>
      <c r="M24" s="26"/>
      <c r="N24" s="18">
        <f t="shared" si="11"/>
        <v>0</v>
      </c>
      <c r="O24" s="12">
        <f t="shared" si="12"/>
        <v>0</v>
      </c>
      <c r="P24" s="12" t="str">
        <f t="shared" si="13"/>
        <v>L-</v>
      </c>
      <c r="Q24" s="12">
        <f t="shared" si="14"/>
        <v>3</v>
      </c>
      <c r="R24" s="12">
        <f t="shared" si="15"/>
        <v>130.68</v>
      </c>
      <c r="S24" s="20" t="str">
        <f t="shared" si="0"/>
        <v>K2O may be applied, plant response likely</v>
      </c>
    </row>
    <row r="25" spans="1:19" ht="54" customHeight="1" x14ac:dyDescent="0.2">
      <c r="A25" s="24"/>
      <c r="B25" s="16">
        <f t="shared" si="1"/>
        <v>0</v>
      </c>
      <c r="C25" s="16">
        <f t="shared" si="2"/>
        <v>0</v>
      </c>
      <c r="D25" s="4">
        <f t="shared" si="3"/>
        <v>-3.26</v>
      </c>
      <c r="E25" s="4">
        <f t="shared" si="4"/>
        <v>-103.5</v>
      </c>
      <c r="F25" s="4">
        <f t="shared" si="5"/>
        <v>-3.26</v>
      </c>
      <c r="G25" s="4">
        <f t="shared" si="6"/>
        <v>0</v>
      </c>
      <c r="H25" s="4" t="str">
        <f t="shared" si="7"/>
        <v>L-</v>
      </c>
      <c r="I25" s="4">
        <f t="shared" si="8"/>
        <v>3</v>
      </c>
      <c r="J25" s="4">
        <f t="shared" si="9"/>
        <v>130.68</v>
      </c>
      <c r="K25" s="14" t="str">
        <f t="shared" si="10"/>
        <v>P2O5 may be applied, plant response likely</v>
      </c>
      <c r="M25" s="24"/>
      <c r="N25" s="16">
        <f t="shared" si="11"/>
        <v>0</v>
      </c>
      <c r="O25" s="4">
        <f t="shared" si="12"/>
        <v>0</v>
      </c>
      <c r="P25" s="4" t="str">
        <f t="shared" si="13"/>
        <v>L-</v>
      </c>
      <c r="Q25" s="4">
        <f t="shared" si="14"/>
        <v>3</v>
      </c>
      <c r="R25" s="4">
        <f t="shared" si="15"/>
        <v>130.68</v>
      </c>
      <c r="S25" s="19" t="str">
        <f t="shared" si="0"/>
        <v>K2O may be applied, plant response likely</v>
      </c>
    </row>
    <row r="26" spans="1:19" ht="54" customHeight="1" x14ac:dyDescent="0.2">
      <c r="A26" s="25"/>
      <c r="B26" s="17">
        <f t="shared" si="1"/>
        <v>0</v>
      </c>
      <c r="C26" s="17">
        <f t="shared" si="2"/>
        <v>0</v>
      </c>
      <c r="D26" s="11">
        <f t="shared" si="3"/>
        <v>-3.26</v>
      </c>
      <c r="E26" s="11">
        <f t="shared" si="4"/>
        <v>-103.5</v>
      </c>
      <c r="F26" s="11">
        <f t="shared" si="5"/>
        <v>-3.26</v>
      </c>
      <c r="G26" s="11">
        <f t="shared" si="6"/>
        <v>0</v>
      </c>
      <c r="H26" s="11" t="str">
        <f t="shared" si="7"/>
        <v>L-</v>
      </c>
      <c r="I26" s="11">
        <f t="shared" si="8"/>
        <v>3</v>
      </c>
      <c r="J26" s="11">
        <f t="shared" si="9"/>
        <v>130.68</v>
      </c>
      <c r="K26" s="15" t="str">
        <f t="shared" si="10"/>
        <v>P2O5 may be applied, plant response likely</v>
      </c>
      <c r="M26" s="26"/>
      <c r="N26" s="18">
        <f t="shared" si="11"/>
        <v>0</v>
      </c>
      <c r="O26" s="12">
        <f t="shared" si="12"/>
        <v>0</v>
      </c>
      <c r="P26" s="12" t="str">
        <f t="shared" si="13"/>
        <v>L-</v>
      </c>
      <c r="Q26" s="12">
        <f t="shared" si="14"/>
        <v>3</v>
      </c>
      <c r="R26" s="12">
        <f t="shared" si="15"/>
        <v>130.68</v>
      </c>
      <c r="S26" s="20" t="str">
        <f t="shared" si="0"/>
        <v>K2O may be applied, plant response likely</v>
      </c>
    </row>
    <row r="27" spans="1:19" ht="54" customHeight="1" x14ac:dyDescent="0.2">
      <c r="A27" s="24"/>
      <c r="B27" s="16">
        <f t="shared" si="1"/>
        <v>0</v>
      </c>
      <c r="C27" s="16">
        <f t="shared" si="2"/>
        <v>0</v>
      </c>
      <c r="D27" s="4">
        <f t="shared" si="3"/>
        <v>-3.26</v>
      </c>
      <c r="E27" s="4">
        <f t="shared" si="4"/>
        <v>-103.5</v>
      </c>
      <c r="F27" s="4">
        <f t="shared" si="5"/>
        <v>-3.26</v>
      </c>
      <c r="G27" s="4">
        <f t="shared" si="6"/>
        <v>0</v>
      </c>
      <c r="H27" s="4" t="str">
        <f t="shared" si="7"/>
        <v>L-</v>
      </c>
      <c r="I27" s="4">
        <f t="shared" si="8"/>
        <v>3</v>
      </c>
      <c r="J27" s="4">
        <f t="shared" si="9"/>
        <v>130.68</v>
      </c>
      <c r="K27" s="14" t="str">
        <f t="shared" si="10"/>
        <v>P2O5 may be applied, plant response likely</v>
      </c>
      <c r="M27" s="24"/>
      <c r="N27" s="16">
        <f t="shared" si="11"/>
        <v>0</v>
      </c>
      <c r="O27" s="4">
        <f t="shared" si="12"/>
        <v>0</v>
      </c>
      <c r="P27" s="4" t="str">
        <f t="shared" si="13"/>
        <v>L-</v>
      </c>
      <c r="Q27" s="4">
        <f t="shared" si="14"/>
        <v>3</v>
      </c>
      <c r="R27" s="4">
        <f t="shared" si="15"/>
        <v>130.68</v>
      </c>
      <c r="S27" s="19" t="str">
        <f t="shared" si="0"/>
        <v>K2O may be applied, plant response likely</v>
      </c>
    </row>
    <row r="28" spans="1:19" ht="54" customHeight="1" x14ac:dyDescent="0.2">
      <c r="A28" s="25"/>
      <c r="B28" s="17">
        <f t="shared" si="1"/>
        <v>0</v>
      </c>
      <c r="C28" s="17">
        <f t="shared" si="2"/>
        <v>0</v>
      </c>
      <c r="D28" s="11">
        <f t="shared" si="3"/>
        <v>-3.26</v>
      </c>
      <c r="E28" s="11">
        <f t="shared" si="4"/>
        <v>-103.5</v>
      </c>
      <c r="F28" s="11">
        <f t="shared" si="5"/>
        <v>-3.26</v>
      </c>
      <c r="G28" s="11">
        <f t="shared" si="6"/>
        <v>0</v>
      </c>
      <c r="H28" s="11" t="str">
        <f t="shared" si="7"/>
        <v>L-</v>
      </c>
      <c r="I28" s="11">
        <f t="shared" si="8"/>
        <v>3</v>
      </c>
      <c r="J28" s="11">
        <f t="shared" si="9"/>
        <v>130.68</v>
      </c>
      <c r="K28" s="15" t="str">
        <f t="shared" si="10"/>
        <v>P2O5 may be applied, plant response likely</v>
      </c>
      <c r="M28" s="26"/>
      <c r="N28" s="18">
        <f t="shared" si="11"/>
        <v>0</v>
      </c>
      <c r="O28" s="12">
        <f t="shared" si="12"/>
        <v>0</v>
      </c>
      <c r="P28" s="12" t="str">
        <f t="shared" si="13"/>
        <v>L-</v>
      </c>
      <c r="Q28" s="12">
        <f t="shared" si="14"/>
        <v>3</v>
      </c>
      <c r="R28" s="12">
        <f t="shared" si="15"/>
        <v>130.68</v>
      </c>
      <c r="S28" s="20" t="str">
        <f t="shared" si="0"/>
        <v>K2O may be applied, plant response likely</v>
      </c>
    </row>
    <row r="29" spans="1:19" ht="54" customHeight="1" x14ac:dyDescent="0.2">
      <c r="A29" s="24"/>
      <c r="B29" s="16">
        <f t="shared" si="1"/>
        <v>0</v>
      </c>
      <c r="C29" s="16">
        <f t="shared" si="2"/>
        <v>0</v>
      </c>
      <c r="D29" s="4">
        <f t="shared" si="3"/>
        <v>-3.26</v>
      </c>
      <c r="E29" s="4">
        <f t="shared" si="4"/>
        <v>-103.5</v>
      </c>
      <c r="F29" s="4">
        <f t="shared" si="5"/>
        <v>-3.26</v>
      </c>
      <c r="G29" s="4">
        <f t="shared" si="6"/>
        <v>0</v>
      </c>
      <c r="H29" s="4" t="str">
        <f t="shared" si="7"/>
        <v>L-</v>
      </c>
      <c r="I29" s="4">
        <f t="shared" si="8"/>
        <v>3</v>
      </c>
      <c r="J29" s="4">
        <f t="shared" si="9"/>
        <v>130.68</v>
      </c>
      <c r="K29" s="14" t="str">
        <f t="shared" si="10"/>
        <v>P2O5 may be applied, plant response likely</v>
      </c>
      <c r="M29" s="24"/>
      <c r="N29" s="16">
        <f t="shared" si="11"/>
        <v>0</v>
      </c>
      <c r="O29" s="4">
        <f t="shared" si="12"/>
        <v>0</v>
      </c>
      <c r="P29" s="4" t="str">
        <f t="shared" si="13"/>
        <v>L-</v>
      </c>
      <c r="Q29" s="4">
        <f t="shared" si="14"/>
        <v>3</v>
      </c>
      <c r="R29" s="4">
        <f t="shared" si="15"/>
        <v>130.68</v>
      </c>
      <c r="S29" s="19" t="str">
        <f t="shared" si="0"/>
        <v>K2O may be applied, plant response likely</v>
      </c>
    </row>
    <row r="30" spans="1:19" ht="54" customHeight="1" x14ac:dyDescent="0.2">
      <c r="A30" s="25"/>
      <c r="B30" s="17">
        <f t="shared" si="1"/>
        <v>0</v>
      </c>
      <c r="C30" s="17">
        <f t="shared" si="2"/>
        <v>0</v>
      </c>
      <c r="D30" s="11">
        <f t="shared" si="3"/>
        <v>-3.26</v>
      </c>
      <c r="E30" s="11">
        <f t="shared" si="4"/>
        <v>-103.5</v>
      </c>
      <c r="F30" s="11">
        <f t="shared" si="5"/>
        <v>-3.26</v>
      </c>
      <c r="G30" s="11">
        <f t="shared" si="6"/>
        <v>0</v>
      </c>
      <c r="H30" s="11" t="str">
        <f t="shared" si="7"/>
        <v>L-</v>
      </c>
      <c r="I30" s="11">
        <f t="shared" si="8"/>
        <v>3</v>
      </c>
      <c r="J30" s="11">
        <f t="shared" si="9"/>
        <v>130.68</v>
      </c>
      <c r="K30" s="15" t="str">
        <f t="shared" si="10"/>
        <v>P2O5 may be applied, plant response likely</v>
      </c>
      <c r="M30" s="26"/>
      <c r="N30" s="18">
        <f t="shared" si="11"/>
        <v>0</v>
      </c>
      <c r="O30" s="12">
        <f t="shared" si="12"/>
        <v>0</v>
      </c>
      <c r="P30" s="12" t="str">
        <f t="shared" si="13"/>
        <v>L-</v>
      </c>
      <c r="Q30" s="12">
        <f t="shared" si="14"/>
        <v>3</v>
      </c>
      <c r="R30" s="12">
        <f t="shared" si="15"/>
        <v>130.68</v>
      </c>
      <c r="S30" s="20" t="str">
        <f t="shared" si="0"/>
        <v>K2O may be applied, plant response likely</v>
      </c>
    </row>
    <row r="31" spans="1:19" ht="54" customHeight="1" x14ac:dyDescent="0.2">
      <c r="A31" s="24"/>
      <c r="B31" s="16">
        <f t="shared" si="1"/>
        <v>0</v>
      </c>
      <c r="C31" s="16">
        <f t="shared" si="2"/>
        <v>0</v>
      </c>
      <c r="D31" s="4">
        <f t="shared" si="3"/>
        <v>-3.26</v>
      </c>
      <c r="E31" s="4">
        <f t="shared" si="4"/>
        <v>-103.5</v>
      </c>
      <c r="F31" s="4">
        <f t="shared" si="5"/>
        <v>-3.26</v>
      </c>
      <c r="G31" s="4">
        <f t="shared" si="6"/>
        <v>0</v>
      </c>
      <c r="H31" s="4" t="str">
        <f t="shared" si="7"/>
        <v>L-</v>
      </c>
      <c r="I31" s="4">
        <f t="shared" si="8"/>
        <v>3</v>
      </c>
      <c r="J31" s="4">
        <f t="shared" si="9"/>
        <v>130.68</v>
      </c>
      <c r="K31" s="14" t="str">
        <f t="shared" si="10"/>
        <v>P2O5 may be applied, plant response likely</v>
      </c>
      <c r="M31" s="24"/>
      <c r="N31" s="16">
        <f t="shared" si="11"/>
        <v>0</v>
      </c>
      <c r="O31" s="4">
        <f t="shared" si="12"/>
        <v>0</v>
      </c>
      <c r="P31" s="4" t="str">
        <f t="shared" si="13"/>
        <v>L-</v>
      </c>
      <c r="Q31" s="4">
        <f t="shared" si="14"/>
        <v>3</v>
      </c>
      <c r="R31" s="4">
        <f t="shared" si="15"/>
        <v>130.68</v>
      </c>
      <c r="S31" s="19" t="str">
        <f t="shared" si="0"/>
        <v>K2O may be applied, plant response likely</v>
      </c>
    </row>
    <row r="32" spans="1:19" ht="54" customHeight="1" x14ac:dyDescent="0.2">
      <c r="A32" s="25"/>
      <c r="B32" s="17">
        <f t="shared" si="1"/>
        <v>0</v>
      </c>
      <c r="C32" s="17">
        <f t="shared" si="2"/>
        <v>0</v>
      </c>
      <c r="D32" s="11">
        <f t="shared" si="3"/>
        <v>-3.26</v>
      </c>
      <c r="E32" s="11">
        <f t="shared" si="4"/>
        <v>-103.5</v>
      </c>
      <c r="F32" s="11">
        <f t="shared" si="5"/>
        <v>-3.26</v>
      </c>
      <c r="G32" s="11">
        <f t="shared" si="6"/>
        <v>0</v>
      </c>
      <c r="H32" s="11" t="str">
        <f t="shared" si="7"/>
        <v>L-</v>
      </c>
      <c r="I32" s="11">
        <f t="shared" si="8"/>
        <v>3</v>
      </c>
      <c r="J32" s="11">
        <f t="shared" si="9"/>
        <v>130.68</v>
      </c>
      <c r="K32" s="15" t="str">
        <f t="shared" si="10"/>
        <v>P2O5 may be applied, plant response likely</v>
      </c>
      <c r="M32" s="26"/>
      <c r="N32" s="18">
        <f t="shared" si="11"/>
        <v>0</v>
      </c>
      <c r="O32" s="12">
        <f t="shared" si="12"/>
        <v>0</v>
      </c>
      <c r="P32" s="12" t="str">
        <f t="shared" si="13"/>
        <v>L-</v>
      </c>
      <c r="Q32" s="12">
        <f t="shared" si="14"/>
        <v>3</v>
      </c>
      <c r="R32" s="12">
        <f t="shared" si="15"/>
        <v>130.68</v>
      </c>
      <c r="S32" s="20" t="str">
        <f t="shared" si="0"/>
        <v>K2O may be applied, plant response likely</v>
      </c>
    </row>
    <row r="33" spans="1:19" ht="54" customHeight="1" x14ac:dyDescent="0.2">
      <c r="A33" s="24"/>
      <c r="B33" s="16">
        <f t="shared" si="1"/>
        <v>0</v>
      </c>
      <c r="C33" s="16">
        <f t="shared" si="2"/>
        <v>0</v>
      </c>
      <c r="D33" s="4">
        <f t="shared" si="3"/>
        <v>-3.26</v>
      </c>
      <c r="E33" s="4">
        <f t="shared" si="4"/>
        <v>-103.5</v>
      </c>
      <c r="F33" s="4">
        <f t="shared" si="5"/>
        <v>-3.26</v>
      </c>
      <c r="G33" s="4">
        <f t="shared" si="6"/>
        <v>0</v>
      </c>
      <c r="H33" s="4" t="str">
        <f t="shared" si="7"/>
        <v>L-</v>
      </c>
      <c r="I33" s="4">
        <f t="shared" si="8"/>
        <v>3</v>
      </c>
      <c r="J33" s="4">
        <f t="shared" si="9"/>
        <v>130.68</v>
      </c>
      <c r="K33" s="14" t="str">
        <f t="shared" si="10"/>
        <v>P2O5 may be applied, plant response likely</v>
      </c>
      <c r="M33" s="24"/>
      <c r="N33" s="16">
        <f t="shared" si="11"/>
        <v>0</v>
      </c>
      <c r="O33" s="4">
        <f t="shared" si="12"/>
        <v>0</v>
      </c>
      <c r="P33" s="4" t="str">
        <f t="shared" si="13"/>
        <v>L-</v>
      </c>
      <c r="Q33" s="4">
        <f t="shared" si="14"/>
        <v>3</v>
      </c>
      <c r="R33" s="4">
        <f t="shared" si="15"/>
        <v>130.68</v>
      </c>
      <c r="S33" s="19" t="str">
        <f t="shared" si="0"/>
        <v>K2O may be applied, plant response likely</v>
      </c>
    </row>
    <row r="34" spans="1:19" ht="54" customHeight="1" x14ac:dyDescent="0.2">
      <c r="A34" s="25"/>
      <c r="B34" s="17">
        <f t="shared" si="1"/>
        <v>0</v>
      </c>
      <c r="C34" s="17">
        <f t="shared" si="2"/>
        <v>0</v>
      </c>
      <c r="D34" s="11">
        <f t="shared" si="3"/>
        <v>-3.26</v>
      </c>
      <c r="E34" s="11">
        <f t="shared" si="4"/>
        <v>-103.5</v>
      </c>
      <c r="F34" s="11">
        <f t="shared" si="5"/>
        <v>-3.26</v>
      </c>
      <c r="G34" s="11">
        <f t="shared" si="6"/>
        <v>0</v>
      </c>
      <c r="H34" s="11" t="str">
        <f t="shared" si="7"/>
        <v>L-</v>
      </c>
      <c r="I34" s="11">
        <f t="shared" si="8"/>
        <v>3</v>
      </c>
      <c r="J34" s="11">
        <f t="shared" si="9"/>
        <v>130.68</v>
      </c>
      <c r="K34" s="15" t="str">
        <f t="shared" si="10"/>
        <v>P2O5 may be applied, plant response likely</v>
      </c>
      <c r="M34" s="26"/>
      <c r="N34" s="18">
        <f t="shared" si="11"/>
        <v>0</v>
      </c>
      <c r="O34" s="12">
        <f t="shared" si="12"/>
        <v>0</v>
      </c>
      <c r="P34" s="12" t="str">
        <f t="shared" si="13"/>
        <v>L-</v>
      </c>
      <c r="Q34" s="12">
        <f t="shared" si="14"/>
        <v>3</v>
      </c>
      <c r="R34" s="12">
        <f t="shared" si="15"/>
        <v>130.68</v>
      </c>
      <c r="S34" s="20" t="str">
        <f t="shared" si="0"/>
        <v>K2O may be applied, plant response likely</v>
      </c>
    </row>
    <row r="35" spans="1:19" ht="54" customHeight="1" x14ac:dyDescent="0.2">
      <c r="A35" s="24"/>
      <c r="B35" s="16">
        <f t="shared" si="1"/>
        <v>0</v>
      </c>
      <c r="C35" s="16">
        <f t="shared" si="2"/>
        <v>0</v>
      </c>
      <c r="D35" s="4">
        <f t="shared" si="3"/>
        <v>-3.26</v>
      </c>
      <c r="E35" s="4">
        <f t="shared" si="4"/>
        <v>-103.5</v>
      </c>
      <c r="F35" s="4">
        <f t="shared" si="5"/>
        <v>-3.26</v>
      </c>
      <c r="G35" s="4">
        <f t="shared" si="6"/>
        <v>0</v>
      </c>
      <c r="H35" s="4" t="str">
        <f t="shared" si="7"/>
        <v>L-</v>
      </c>
      <c r="I35" s="4">
        <f t="shared" si="8"/>
        <v>3</v>
      </c>
      <c r="J35" s="4">
        <f t="shared" si="9"/>
        <v>130.68</v>
      </c>
      <c r="K35" s="14" t="str">
        <f t="shared" si="10"/>
        <v>P2O5 may be applied, plant response likely</v>
      </c>
      <c r="M35" s="24"/>
      <c r="N35" s="16">
        <f t="shared" si="11"/>
        <v>0</v>
      </c>
      <c r="O35" s="4">
        <f t="shared" si="12"/>
        <v>0</v>
      </c>
      <c r="P35" s="4" t="str">
        <f t="shared" si="13"/>
        <v>L-</v>
      </c>
      <c r="Q35" s="4">
        <f t="shared" si="14"/>
        <v>3</v>
      </c>
      <c r="R35" s="4">
        <f t="shared" si="15"/>
        <v>130.68</v>
      </c>
      <c r="S35" s="19" t="str">
        <f t="shared" si="0"/>
        <v>K2O may be applied, plant response likely</v>
      </c>
    </row>
    <row r="36" spans="1:19" ht="54" customHeight="1" x14ac:dyDescent="0.2">
      <c r="A36" s="25"/>
      <c r="B36" s="17">
        <f t="shared" si="1"/>
        <v>0</v>
      </c>
      <c r="C36" s="17">
        <f t="shared" si="2"/>
        <v>0</v>
      </c>
      <c r="D36" s="11">
        <f t="shared" si="3"/>
        <v>-3.26</v>
      </c>
      <c r="E36" s="11">
        <f t="shared" si="4"/>
        <v>-103.5</v>
      </c>
      <c r="F36" s="11">
        <f t="shared" si="5"/>
        <v>-3.26</v>
      </c>
      <c r="G36" s="11">
        <f t="shared" si="6"/>
        <v>0</v>
      </c>
      <c r="H36" s="11" t="str">
        <f t="shared" si="7"/>
        <v>L-</v>
      </c>
      <c r="I36" s="11">
        <f t="shared" si="8"/>
        <v>3</v>
      </c>
      <c r="J36" s="11">
        <f t="shared" si="9"/>
        <v>130.68</v>
      </c>
      <c r="K36" s="15" t="str">
        <f t="shared" si="10"/>
        <v>P2O5 may be applied, plant response likely</v>
      </c>
      <c r="M36" s="26"/>
      <c r="N36" s="18">
        <f t="shared" si="11"/>
        <v>0</v>
      </c>
      <c r="O36" s="12">
        <f t="shared" si="12"/>
        <v>0</v>
      </c>
      <c r="P36" s="12" t="str">
        <f t="shared" si="13"/>
        <v>L-</v>
      </c>
      <c r="Q36" s="12">
        <f t="shared" si="14"/>
        <v>3</v>
      </c>
      <c r="R36" s="12">
        <f t="shared" si="15"/>
        <v>130.68</v>
      </c>
      <c r="S36" s="20" t="str">
        <f t="shared" si="0"/>
        <v>K2O may be applied, plant response likely</v>
      </c>
    </row>
    <row r="37" spans="1:19" ht="54" customHeight="1" x14ac:dyDescent="0.2">
      <c r="A37" s="24"/>
      <c r="B37" s="16">
        <f t="shared" si="1"/>
        <v>0</v>
      </c>
      <c r="C37" s="16">
        <f t="shared" si="2"/>
        <v>0</v>
      </c>
      <c r="D37" s="4">
        <f t="shared" si="3"/>
        <v>-3.26</v>
      </c>
      <c r="E37" s="4">
        <f t="shared" si="4"/>
        <v>-103.5</v>
      </c>
      <c r="F37" s="4">
        <f t="shared" si="5"/>
        <v>-3.26</v>
      </c>
      <c r="G37" s="4">
        <f t="shared" si="6"/>
        <v>0</v>
      </c>
      <c r="H37" s="4" t="str">
        <f t="shared" si="7"/>
        <v>L-</v>
      </c>
      <c r="I37" s="4">
        <f t="shared" si="8"/>
        <v>3</v>
      </c>
      <c r="J37" s="4">
        <f t="shared" si="9"/>
        <v>130.68</v>
      </c>
      <c r="K37" s="14" t="str">
        <f t="shared" si="10"/>
        <v>P2O5 may be applied, plant response likely</v>
      </c>
      <c r="M37" s="24"/>
      <c r="N37" s="16">
        <f t="shared" si="11"/>
        <v>0</v>
      </c>
      <c r="O37" s="4">
        <f t="shared" si="12"/>
        <v>0</v>
      </c>
      <c r="P37" s="4" t="str">
        <f t="shared" si="13"/>
        <v>L-</v>
      </c>
      <c r="Q37" s="4">
        <f t="shared" si="14"/>
        <v>3</v>
      </c>
      <c r="R37" s="4">
        <f t="shared" si="15"/>
        <v>130.68</v>
      </c>
      <c r="S37" s="19" t="str">
        <f t="shared" si="0"/>
        <v>K2O may be applied, plant response likely</v>
      </c>
    </row>
    <row r="38" spans="1:19" ht="54" customHeight="1" x14ac:dyDescent="0.2">
      <c r="A38" s="25"/>
      <c r="B38" s="17">
        <f t="shared" si="1"/>
        <v>0</v>
      </c>
      <c r="C38" s="17">
        <f t="shared" si="2"/>
        <v>0</v>
      </c>
      <c r="D38" s="11">
        <f t="shared" si="3"/>
        <v>-3.26</v>
      </c>
      <c r="E38" s="11">
        <f t="shared" si="4"/>
        <v>-103.5</v>
      </c>
      <c r="F38" s="11">
        <f t="shared" si="5"/>
        <v>-3.26</v>
      </c>
      <c r="G38" s="11">
        <f t="shared" si="6"/>
        <v>0</v>
      </c>
      <c r="H38" s="11" t="str">
        <f t="shared" si="7"/>
        <v>L-</v>
      </c>
      <c r="I38" s="11">
        <f t="shared" si="8"/>
        <v>3</v>
      </c>
      <c r="J38" s="11">
        <f t="shared" si="9"/>
        <v>130.68</v>
      </c>
      <c r="K38" s="15" t="str">
        <f t="shared" si="10"/>
        <v>P2O5 may be applied, plant response likely</v>
      </c>
      <c r="M38" s="26"/>
      <c r="N38" s="18">
        <f t="shared" si="11"/>
        <v>0</v>
      </c>
      <c r="O38" s="12">
        <f t="shared" si="12"/>
        <v>0</v>
      </c>
      <c r="P38" s="12" t="str">
        <f t="shared" si="13"/>
        <v>L-</v>
      </c>
      <c r="Q38" s="12">
        <f t="shared" si="14"/>
        <v>3</v>
      </c>
      <c r="R38" s="12">
        <f t="shared" si="15"/>
        <v>130.68</v>
      </c>
      <c r="S38" s="20" t="str">
        <f t="shared" si="0"/>
        <v>K2O may be applied, plant response likely</v>
      </c>
    </row>
    <row r="39" spans="1:19" ht="54" customHeight="1" x14ac:dyDescent="0.2">
      <c r="A39" s="24"/>
      <c r="B39" s="16">
        <f t="shared" si="1"/>
        <v>0</v>
      </c>
      <c r="C39" s="16">
        <f t="shared" si="2"/>
        <v>0</v>
      </c>
      <c r="D39" s="4">
        <f t="shared" si="3"/>
        <v>-3.26</v>
      </c>
      <c r="E39" s="4">
        <f t="shared" si="4"/>
        <v>-103.5</v>
      </c>
      <c r="F39" s="4">
        <f t="shared" si="5"/>
        <v>-3.26</v>
      </c>
      <c r="G39" s="4">
        <f t="shared" si="6"/>
        <v>0</v>
      </c>
      <c r="H39" s="4" t="str">
        <f t="shared" si="7"/>
        <v>L-</v>
      </c>
      <c r="I39" s="4">
        <f t="shared" si="8"/>
        <v>3</v>
      </c>
      <c r="J39" s="4">
        <f t="shared" si="9"/>
        <v>130.68</v>
      </c>
      <c r="K39" s="14" t="str">
        <f t="shared" si="10"/>
        <v>P2O5 may be applied, plant response likely</v>
      </c>
      <c r="M39" s="24"/>
      <c r="N39" s="16">
        <f t="shared" si="11"/>
        <v>0</v>
      </c>
      <c r="O39" s="4">
        <f t="shared" si="12"/>
        <v>0</v>
      </c>
      <c r="P39" s="4" t="str">
        <f t="shared" si="13"/>
        <v>L-</v>
      </c>
      <c r="Q39" s="4">
        <f t="shared" si="14"/>
        <v>3</v>
      </c>
      <c r="R39" s="4">
        <f t="shared" si="15"/>
        <v>130.68</v>
      </c>
      <c r="S39" s="19" t="str">
        <f t="shared" ref="S39:S56" si="16">VLOOKUP(O39,$B$122:$C$127,2)</f>
        <v>K2O may be applied, plant response likely</v>
      </c>
    </row>
    <row r="40" spans="1:19" ht="54" customHeight="1" x14ac:dyDescent="0.2">
      <c r="A40" s="25"/>
      <c r="B40" s="17">
        <f t="shared" si="1"/>
        <v>0</v>
      </c>
      <c r="C40" s="17">
        <f t="shared" si="2"/>
        <v>0</v>
      </c>
      <c r="D40" s="11">
        <f t="shared" si="3"/>
        <v>-3.26</v>
      </c>
      <c r="E40" s="11">
        <f t="shared" si="4"/>
        <v>-103.5</v>
      </c>
      <c r="F40" s="11">
        <f t="shared" si="5"/>
        <v>-3.26</v>
      </c>
      <c r="G40" s="11">
        <f t="shared" si="6"/>
        <v>0</v>
      </c>
      <c r="H40" s="11" t="str">
        <f t="shared" si="7"/>
        <v>L-</v>
      </c>
      <c r="I40" s="11">
        <f t="shared" si="8"/>
        <v>3</v>
      </c>
      <c r="J40" s="11">
        <f t="shared" si="9"/>
        <v>130.68</v>
      </c>
      <c r="K40" s="15" t="str">
        <f t="shared" si="10"/>
        <v>P2O5 may be applied, plant response likely</v>
      </c>
      <c r="M40" s="26"/>
      <c r="N40" s="18">
        <f t="shared" si="11"/>
        <v>0</v>
      </c>
      <c r="O40" s="12">
        <f t="shared" si="12"/>
        <v>0</v>
      </c>
      <c r="P40" s="12" t="str">
        <f t="shared" si="13"/>
        <v>L-</v>
      </c>
      <c r="Q40" s="12">
        <f t="shared" si="14"/>
        <v>3</v>
      </c>
      <c r="R40" s="12">
        <f t="shared" si="15"/>
        <v>130.68</v>
      </c>
      <c r="S40" s="20" t="str">
        <f t="shared" si="16"/>
        <v>K2O may be applied, plant response likely</v>
      </c>
    </row>
    <row r="41" spans="1:19" ht="54" customHeight="1" x14ac:dyDescent="0.2">
      <c r="A41" s="24"/>
      <c r="B41" s="16">
        <f t="shared" si="1"/>
        <v>0</v>
      </c>
      <c r="C41" s="16">
        <f t="shared" si="2"/>
        <v>0</v>
      </c>
      <c r="D41" s="4">
        <f t="shared" si="3"/>
        <v>-3.26</v>
      </c>
      <c r="E41" s="4">
        <f t="shared" si="4"/>
        <v>-103.5</v>
      </c>
      <c r="F41" s="4">
        <f t="shared" si="5"/>
        <v>-3.26</v>
      </c>
      <c r="G41" s="4">
        <f t="shared" si="6"/>
        <v>0</v>
      </c>
      <c r="H41" s="4" t="str">
        <f t="shared" si="7"/>
        <v>L-</v>
      </c>
      <c r="I41" s="4">
        <f t="shared" si="8"/>
        <v>3</v>
      </c>
      <c r="J41" s="4">
        <f t="shared" si="9"/>
        <v>130.68</v>
      </c>
      <c r="K41" s="14" t="str">
        <f t="shared" si="10"/>
        <v>P2O5 may be applied, plant response likely</v>
      </c>
      <c r="M41" s="24"/>
      <c r="N41" s="16">
        <f t="shared" si="11"/>
        <v>0</v>
      </c>
      <c r="O41" s="4">
        <f t="shared" si="12"/>
        <v>0</v>
      </c>
      <c r="P41" s="4" t="str">
        <f t="shared" si="13"/>
        <v>L-</v>
      </c>
      <c r="Q41" s="4">
        <f t="shared" si="14"/>
        <v>3</v>
      </c>
      <c r="R41" s="4">
        <f t="shared" si="15"/>
        <v>130.68</v>
      </c>
      <c r="S41" s="19" t="str">
        <f t="shared" si="16"/>
        <v>K2O may be applied, plant response likely</v>
      </c>
    </row>
    <row r="42" spans="1:19" ht="54" customHeight="1" x14ac:dyDescent="0.2">
      <c r="A42" s="25"/>
      <c r="B42" s="17">
        <f t="shared" si="1"/>
        <v>0</v>
      </c>
      <c r="C42" s="17">
        <f t="shared" si="2"/>
        <v>0</v>
      </c>
      <c r="D42" s="11">
        <f t="shared" si="3"/>
        <v>-3.26</v>
      </c>
      <c r="E42" s="11">
        <f t="shared" si="4"/>
        <v>-103.5</v>
      </c>
      <c r="F42" s="11">
        <f t="shared" si="5"/>
        <v>-3.26</v>
      </c>
      <c r="G42" s="11">
        <f t="shared" si="6"/>
        <v>0</v>
      </c>
      <c r="H42" s="11" t="str">
        <f t="shared" si="7"/>
        <v>L-</v>
      </c>
      <c r="I42" s="11">
        <f t="shared" si="8"/>
        <v>3</v>
      </c>
      <c r="J42" s="11">
        <f t="shared" si="9"/>
        <v>130.68</v>
      </c>
      <c r="K42" s="15" t="str">
        <f t="shared" si="10"/>
        <v>P2O5 may be applied, plant response likely</v>
      </c>
      <c r="M42" s="26"/>
      <c r="N42" s="18">
        <f t="shared" si="11"/>
        <v>0</v>
      </c>
      <c r="O42" s="12">
        <f t="shared" si="12"/>
        <v>0</v>
      </c>
      <c r="P42" s="12" t="str">
        <f t="shared" si="13"/>
        <v>L-</v>
      </c>
      <c r="Q42" s="12">
        <f t="shared" si="14"/>
        <v>3</v>
      </c>
      <c r="R42" s="12">
        <f t="shared" si="15"/>
        <v>130.68</v>
      </c>
      <c r="S42" s="20" t="str">
        <f t="shared" si="16"/>
        <v>K2O may be applied, plant response likely</v>
      </c>
    </row>
    <row r="43" spans="1:19" ht="54" customHeight="1" x14ac:dyDescent="0.2">
      <c r="A43" s="24"/>
      <c r="B43" s="16">
        <f t="shared" si="1"/>
        <v>0</v>
      </c>
      <c r="C43" s="16">
        <f t="shared" si="2"/>
        <v>0</v>
      </c>
      <c r="D43" s="4">
        <f t="shared" si="3"/>
        <v>-3.26</v>
      </c>
      <c r="E43" s="4">
        <f t="shared" si="4"/>
        <v>-103.5</v>
      </c>
      <c r="F43" s="4">
        <f t="shared" si="5"/>
        <v>-3.26</v>
      </c>
      <c r="G43" s="4">
        <f t="shared" si="6"/>
        <v>0</v>
      </c>
      <c r="H43" s="4" t="str">
        <f t="shared" si="7"/>
        <v>L-</v>
      </c>
      <c r="I43" s="4">
        <f t="shared" si="8"/>
        <v>3</v>
      </c>
      <c r="J43" s="4">
        <f t="shared" si="9"/>
        <v>130.68</v>
      </c>
      <c r="K43" s="14" t="str">
        <f t="shared" si="10"/>
        <v>P2O5 may be applied, plant response likely</v>
      </c>
      <c r="M43" s="24"/>
      <c r="N43" s="16">
        <f t="shared" si="11"/>
        <v>0</v>
      </c>
      <c r="O43" s="4">
        <f t="shared" si="12"/>
        <v>0</v>
      </c>
      <c r="P43" s="4" t="str">
        <f t="shared" si="13"/>
        <v>L-</v>
      </c>
      <c r="Q43" s="4">
        <f t="shared" si="14"/>
        <v>3</v>
      </c>
      <c r="R43" s="4">
        <f t="shared" si="15"/>
        <v>130.68</v>
      </c>
      <c r="S43" s="19" t="str">
        <f t="shared" si="16"/>
        <v>K2O may be applied, plant response likely</v>
      </c>
    </row>
    <row r="44" spans="1:19" ht="54" customHeight="1" x14ac:dyDescent="0.2">
      <c r="A44" s="25"/>
      <c r="B44" s="17">
        <f t="shared" si="1"/>
        <v>0</v>
      </c>
      <c r="C44" s="17">
        <f t="shared" si="2"/>
        <v>0</v>
      </c>
      <c r="D44" s="11">
        <f t="shared" si="3"/>
        <v>-3.26</v>
      </c>
      <c r="E44" s="11">
        <f t="shared" si="4"/>
        <v>-103.5</v>
      </c>
      <c r="F44" s="11">
        <f t="shared" si="5"/>
        <v>-3.26</v>
      </c>
      <c r="G44" s="11">
        <f t="shared" si="6"/>
        <v>0</v>
      </c>
      <c r="H44" s="11" t="str">
        <f t="shared" si="7"/>
        <v>L-</v>
      </c>
      <c r="I44" s="11">
        <f t="shared" si="8"/>
        <v>3</v>
      </c>
      <c r="J44" s="11">
        <f t="shared" si="9"/>
        <v>130.68</v>
      </c>
      <c r="K44" s="15" t="str">
        <f t="shared" si="10"/>
        <v>P2O5 may be applied, plant response likely</v>
      </c>
      <c r="M44" s="26"/>
      <c r="N44" s="18">
        <f t="shared" si="11"/>
        <v>0</v>
      </c>
      <c r="O44" s="12">
        <f t="shared" si="12"/>
        <v>0</v>
      </c>
      <c r="P44" s="12" t="str">
        <f t="shared" si="13"/>
        <v>L-</v>
      </c>
      <c r="Q44" s="12">
        <f t="shared" si="14"/>
        <v>3</v>
      </c>
      <c r="R44" s="12">
        <f t="shared" si="15"/>
        <v>130.68</v>
      </c>
      <c r="S44" s="20" t="str">
        <f t="shared" si="16"/>
        <v>K2O may be applied, plant response likely</v>
      </c>
    </row>
    <row r="45" spans="1:19" ht="54" customHeight="1" x14ac:dyDescent="0.2">
      <c r="A45" s="24"/>
      <c r="B45" s="16">
        <f t="shared" si="1"/>
        <v>0</v>
      </c>
      <c r="C45" s="16">
        <f t="shared" si="2"/>
        <v>0</v>
      </c>
      <c r="D45" s="4">
        <f t="shared" si="3"/>
        <v>-3.26</v>
      </c>
      <c r="E45" s="4">
        <f t="shared" si="4"/>
        <v>-103.5</v>
      </c>
      <c r="F45" s="4">
        <f t="shared" si="5"/>
        <v>-3.26</v>
      </c>
      <c r="G45" s="4">
        <f t="shared" si="6"/>
        <v>0</v>
      </c>
      <c r="H45" s="4" t="str">
        <f t="shared" si="7"/>
        <v>L-</v>
      </c>
      <c r="I45" s="4">
        <f t="shared" si="8"/>
        <v>3</v>
      </c>
      <c r="J45" s="4">
        <f t="shared" si="9"/>
        <v>130.68</v>
      </c>
      <c r="K45" s="14" t="str">
        <f t="shared" si="10"/>
        <v>P2O5 may be applied, plant response likely</v>
      </c>
      <c r="M45" s="24"/>
      <c r="N45" s="16">
        <f t="shared" si="11"/>
        <v>0</v>
      </c>
      <c r="O45" s="4">
        <f t="shared" si="12"/>
        <v>0</v>
      </c>
      <c r="P45" s="4" t="str">
        <f t="shared" si="13"/>
        <v>L-</v>
      </c>
      <c r="Q45" s="4">
        <f t="shared" si="14"/>
        <v>3</v>
      </c>
      <c r="R45" s="4">
        <f t="shared" si="15"/>
        <v>130.68</v>
      </c>
      <c r="S45" s="19" t="str">
        <f t="shared" si="16"/>
        <v>K2O may be applied, plant response likely</v>
      </c>
    </row>
    <row r="46" spans="1:19" ht="54" customHeight="1" x14ac:dyDescent="0.2">
      <c r="A46" s="25"/>
      <c r="B46" s="17">
        <f t="shared" si="1"/>
        <v>0</v>
      </c>
      <c r="C46" s="17">
        <f t="shared" si="2"/>
        <v>0</v>
      </c>
      <c r="D46" s="11">
        <f t="shared" si="3"/>
        <v>-3.26</v>
      </c>
      <c r="E46" s="11">
        <f t="shared" si="4"/>
        <v>-103.5</v>
      </c>
      <c r="F46" s="11">
        <f t="shared" si="5"/>
        <v>-3.26</v>
      </c>
      <c r="G46" s="11">
        <f t="shared" si="6"/>
        <v>0</v>
      </c>
      <c r="H46" s="11" t="str">
        <f t="shared" si="7"/>
        <v>L-</v>
      </c>
      <c r="I46" s="11">
        <f t="shared" si="8"/>
        <v>3</v>
      </c>
      <c r="J46" s="11">
        <f t="shared" si="9"/>
        <v>130.68</v>
      </c>
      <c r="K46" s="15" t="str">
        <f t="shared" si="10"/>
        <v>P2O5 may be applied, plant response likely</v>
      </c>
      <c r="M46" s="26"/>
      <c r="N46" s="18">
        <f t="shared" si="11"/>
        <v>0</v>
      </c>
      <c r="O46" s="12">
        <f t="shared" si="12"/>
        <v>0</v>
      </c>
      <c r="P46" s="12" t="str">
        <f t="shared" si="13"/>
        <v>L-</v>
      </c>
      <c r="Q46" s="12">
        <f t="shared" si="14"/>
        <v>3</v>
      </c>
      <c r="R46" s="12">
        <f t="shared" si="15"/>
        <v>130.68</v>
      </c>
      <c r="S46" s="20" t="str">
        <f t="shared" si="16"/>
        <v>K2O may be applied, plant response likely</v>
      </c>
    </row>
    <row r="47" spans="1:19" ht="54" customHeight="1" x14ac:dyDescent="0.2">
      <c r="A47" s="24"/>
      <c r="B47" s="16">
        <f t="shared" si="1"/>
        <v>0</v>
      </c>
      <c r="C47" s="16">
        <f t="shared" si="2"/>
        <v>0</v>
      </c>
      <c r="D47" s="4">
        <f t="shared" si="3"/>
        <v>-3.26</v>
      </c>
      <c r="E47" s="4">
        <f t="shared" si="4"/>
        <v>-103.5</v>
      </c>
      <c r="F47" s="4">
        <f t="shared" si="5"/>
        <v>-3.26</v>
      </c>
      <c r="G47" s="4">
        <f t="shared" si="6"/>
        <v>0</v>
      </c>
      <c r="H47" s="4" t="str">
        <f t="shared" si="7"/>
        <v>L-</v>
      </c>
      <c r="I47" s="4">
        <f t="shared" si="8"/>
        <v>3</v>
      </c>
      <c r="J47" s="4">
        <f t="shared" si="9"/>
        <v>130.68</v>
      </c>
      <c r="K47" s="14" t="str">
        <f t="shared" si="10"/>
        <v>P2O5 may be applied, plant response likely</v>
      </c>
      <c r="M47" s="24"/>
      <c r="N47" s="16">
        <f t="shared" si="11"/>
        <v>0</v>
      </c>
      <c r="O47" s="4">
        <f t="shared" si="12"/>
        <v>0</v>
      </c>
      <c r="P47" s="4" t="str">
        <f t="shared" si="13"/>
        <v>L-</v>
      </c>
      <c r="Q47" s="4">
        <f t="shared" si="14"/>
        <v>3</v>
      </c>
      <c r="R47" s="4">
        <f t="shared" si="15"/>
        <v>130.68</v>
      </c>
      <c r="S47" s="19" t="str">
        <f t="shared" si="16"/>
        <v>K2O may be applied, plant response likely</v>
      </c>
    </row>
    <row r="48" spans="1:19" ht="54" customHeight="1" x14ac:dyDescent="0.2">
      <c r="A48" s="25"/>
      <c r="B48" s="17">
        <f t="shared" si="1"/>
        <v>0</v>
      </c>
      <c r="C48" s="17">
        <f t="shared" si="2"/>
        <v>0</v>
      </c>
      <c r="D48" s="11">
        <f t="shared" si="3"/>
        <v>-3.26</v>
      </c>
      <c r="E48" s="11">
        <f t="shared" si="4"/>
        <v>-103.5</v>
      </c>
      <c r="F48" s="11">
        <f t="shared" si="5"/>
        <v>-3.26</v>
      </c>
      <c r="G48" s="11">
        <f t="shared" si="6"/>
        <v>0</v>
      </c>
      <c r="H48" s="11" t="str">
        <f t="shared" si="7"/>
        <v>L-</v>
      </c>
      <c r="I48" s="11">
        <f t="shared" si="8"/>
        <v>3</v>
      </c>
      <c r="J48" s="11">
        <f t="shared" si="9"/>
        <v>130.68</v>
      </c>
      <c r="K48" s="15" t="str">
        <f t="shared" si="10"/>
        <v>P2O5 may be applied, plant response likely</v>
      </c>
      <c r="M48" s="26"/>
      <c r="N48" s="18">
        <f t="shared" si="11"/>
        <v>0</v>
      </c>
      <c r="O48" s="12">
        <f t="shared" si="12"/>
        <v>0</v>
      </c>
      <c r="P48" s="12" t="str">
        <f t="shared" si="13"/>
        <v>L-</v>
      </c>
      <c r="Q48" s="12">
        <f t="shared" si="14"/>
        <v>3</v>
      </c>
      <c r="R48" s="12">
        <f t="shared" si="15"/>
        <v>130.68</v>
      </c>
      <c r="S48" s="20" t="str">
        <f t="shared" si="16"/>
        <v>K2O may be applied, plant response likely</v>
      </c>
    </row>
    <row r="49" spans="1:19" ht="54" customHeight="1" x14ac:dyDescent="0.2">
      <c r="A49" s="24"/>
      <c r="B49" s="16">
        <f t="shared" si="1"/>
        <v>0</v>
      </c>
      <c r="C49" s="16">
        <f t="shared" si="2"/>
        <v>0</v>
      </c>
      <c r="D49" s="4">
        <f t="shared" si="3"/>
        <v>-3.26</v>
      </c>
      <c r="E49" s="4">
        <f t="shared" si="4"/>
        <v>-103.5</v>
      </c>
      <c r="F49" s="4">
        <f t="shared" si="5"/>
        <v>-3.26</v>
      </c>
      <c r="G49" s="4">
        <f t="shared" si="6"/>
        <v>0</v>
      </c>
      <c r="H49" s="4" t="str">
        <f t="shared" si="7"/>
        <v>L-</v>
      </c>
      <c r="I49" s="4">
        <f t="shared" si="8"/>
        <v>3</v>
      </c>
      <c r="J49" s="4">
        <f t="shared" si="9"/>
        <v>130.68</v>
      </c>
      <c r="K49" s="14" t="str">
        <f t="shared" si="10"/>
        <v>P2O5 may be applied, plant response likely</v>
      </c>
      <c r="M49" s="24"/>
      <c r="N49" s="16">
        <f t="shared" si="11"/>
        <v>0</v>
      </c>
      <c r="O49" s="4">
        <f t="shared" si="12"/>
        <v>0</v>
      </c>
      <c r="P49" s="4" t="str">
        <f t="shared" si="13"/>
        <v>L-</v>
      </c>
      <c r="Q49" s="4">
        <f t="shared" si="14"/>
        <v>3</v>
      </c>
      <c r="R49" s="4">
        <f t="shared" si="15"/>
        <v>130.68</v>
      </c>
      <c r="S49" s="19" t="str">
        <f t="shared" si="16"/>
        <v>K2O may be applied, plant response likely</v>
      </c>
    </row>
    <row r="50" spans="1:19" ht="54" customHeight="1" x14ac:dyDescent="0.2">
      <c r="A50" s="25"/>
      <c r="B50" s="17">
        <f t="shared" si="1"/>
        <v>0</v>
      </c>
      <c r="C50" s="17">
        <f t="shared" si="2"/>
        <v>0</v>
      </c>
      <c r="D50" s="11">
        <f t="shared" si="3"/>
        <v>-3.26</v>
      </c>
      <c r="E50" s="11">
        <f t="shared" si="4"/>
        <v>-103.5</v>
      </c>
      <c r="F50" s="11">
        <f t="shared" si="5"/>
        <v>-3.26</v>
      </c>
      <c r="G50" s="11">
        <f t="shared" si="6"/>
        <v>0</v>
      </c>
      <c r="H50" s="11" t="str">
        <f t="shared" si="7"/>
        <v>L-</v>
      </c>
      <c r="I50" s="11">
        <f t="shared" si="8"/>
        <v>3</v>
      </c>
      <c r="J50" s="11">
        <f t="shared" si="9"/>
        <v>130.68</v>
      </c>
      <c r="K50" s="15" t="str">
        <f t="shared" si="10"/>
        <v>P2O5 may be applied, plant response likely</v>
      </c>
      <c r="M50" s="26"/>
      <c r="N50" s="18">
        <f t="shared" si="11"/>
        <v>0</v>
      </c>
      <c r="O50" s="12">
        <f t="shared" si="12"/>
        <v>0</v>
      </c>
      <c r="P50" s="12" t="str">
        <f t="shared" si="13"/>
        <v>L-</v>
      </c>
      <c r="Q50" s="12">
        <f t="shared" si="14"/>
        <v>3</v>
      </c>
      <c r="R50" s="12">
        <f t="shared" si="15"/>
        <v>130.68</v>
      </c>
      <c r="S50" s="20" t="str">
        <f t="shared" si="16"/>
        <v>K2O may be applied, plant response likely</v>
      </c>
    </row>
    <row r="51" spans="1:19" ht="54" customHeight="1" x14ac:dyDescent="0.2">
      <c r="A51" s="24"/>
      <c r="B51" s="16">
        <f t="shared" si="1"/>
        <v>0</v>
      </c>
      <c r="C51" s="16">
        <f t="shared" si="2"/>
        <v>0</v>
      </c>
      <c r="D51" s="4">
        <f t="shared" si="3"/>
        <v>-3.26</v>
      </c>
      <c r="E51" s="4">
        <f t="shared" si="4"/>
        <v>-103.5</v>
      </c>
      <c r="F51" s="4">
        <f t="shared" si="5"/>
        <v>-3.26</v>
      </c>
      <c r="G51" s="4">
        <f t="shared" si="6"/>
        <v>0</v>
      </c>
      <c r="H51" s="4" t="str">
        <f t="shared" si="7"/>
        <v>L-</v>
      </c>
      <c r="I51" s="4">
        <f t="shared" si="8"/>
        <v>3</v>
      </c>
      <c r="J51" s="4">
        <f t="shared" si="9"/>
        <v>130.68</v>
      </c>
      <c r="K51" s="14" t="str">
        <f t="shared" si="10"/>
        <v>P2O5 may be applied, plant response likely</v>
      </c>
      <c r="M51" s="24"/>
      <c r="N51" s="16">
        <f t="shared" si="11"/>
        <v>0</v>
      </c>
      <c r="O51" s="4">
        <f t="shared" si="12"/>
        <v>0</v>
      </c>
      <c r="P51" s="4" t="str">
        <f t="shared" si="13"/>
        <v>L-</v>
      </c>
      <c r="Q51" s="4">
        <f t="shared" si="14"/>
        <v>3</v>
      </c>
      <c r="R51" s="4">
        <f t="shared" si="15"/>
        <v>130.68</v>
      </c>
      <c r="S51" s="19" t="str">
        <f t="shared" si="16"/>
        <v>K2O may be applied, plant response likely</v>
      </c>
    </row>
    <row r="52" spans="1:19" ht="54" customHeight="1" x14ac:dyDescent="0.2">
      <c r="A52" s="25"/>
      <c r="B52" s="17">
        <f t="shared" si="1"/>
        <v>0</v>
      </c>
      <c r="C52" s="17">
        <f t="shared" si="2"/>
        <v>0</v>
      </c>
      <c r="D52" s="11">
        <f t="shared" si="3"/>
        <v>-3.26</v>
      </c>
      <c r="E52" s="11">
        <f t="shared" si="4"/>
        <v>-103.5</v>
      </c>
      <c r="F52" s="11">
        <f t="shared" si="5"/>
        <v>-3.26</v>
      </c>
      <c r="G52" s="11">
        <f t="shared" si="6"/>
        <v>0</v>
      </c>
      <c r="H52" s="11" t="str">
        <f t="shared" si="7"/>
        <v>L-</v>
      </c>
      <c r="I52" s="11">
        <f t="shared" si="8"/>
        <v>3</v>
      </c>
      <c r="J52" s="11">
        <f t="shared" si="9"/>
        <v>130.68</v>
      </c>
      <c r="K52" s="15" t="str">
        <f t="shared" si="10"/>
        <v>P2O5 may be applied, plant response likely</v>
      </c>
      <c r="M52" s="26"/>
      <c r="N52" s="18">
        <f t="shared" si="11"/>
        <v>0</v>
      </c>
      <c r="O52" s="12">
        <f t="shared" si="12"/>
        <v>0</v>
      </c>
      <c r="P52" s="12" t="str">
        <f t="shared" si="13"/>
        <v>L-</v>
      </c>
      <c r="Q52" s="12">
        <f t="shared" si="14"/>
        <v>3</v>
      </c>
      <c r="R52" s="12">
        <f t="shared" si="15"/>
        <v>130.68</v>
      </c>
      <c r="S52" s="20" t="str">
        <f t="shared" si="16"/>
        <v>K2O may be applied, plant response likely</v>
      </c>
    </row>
    <row r="53" spans="1:19" ht="54" customHeight="1" x14ac:dyDescent="0.2">
      <c r="A53" s="24"/>
      <c r="B53" s="16">
        <f t="shared" si="1"/>
        <v>0</v>
      </c>
      <c r="C53" s="16">
        <f t="shared" si="2"/>
        <v>0</v>
      </c>
      <c r="D53" s="4">
        <f t="shared" si="3"/>
        <v>-3.26</v>
      </c>
      <c r="E53" s="4">
        <f t="shared" si="4"/>
        <v>-103.5</v>
      </c>
      <c r="F53" s="4">
        <f t="shared" si="5"/>
        <v>-3.26</v>
      </c>
      <c r="G53" s="4">
        <f t="shared" si="6"/>
        <v>0</v>
      </c>
      <c r="H53" s="4" t="str">
        <f t="shared" si="7"/>
        <v>L-</v>
      </c>
      <c r="I53" s="4">
        <f t="shared" si="8"/>
        <v>3</v>
      </c>
      <c r="J53" s="4">
        <f t="shared" si="9"/>
        <v>130.68</v>
      </c>
      <c r="K53" s="14" t="str">
        <f t="shared" si="10"/>
        <v>P2O5 may be applied, plant response likely</v>
      </c>
      <c r="M53" s="24"/>
      <c r="N53" s="16">
        <f t="shared" si="11"/>
        <v>0</v>
      </c>
      <c r="O53" s="4">
        <f t="shared" si="12"/>
        <v>0</v>
      </c>
      <c r="P53" s="4" t="str">
        <f t="shared" si="13"/>
        <v>L-</v>
      </c>
      <c r="Q53" s="4">
        <f t="shared" si="14"/>
        <v>3</v>
      </c>
      <c r="R53" s="4">
        <f t="shared" si="15"/>
        <v>130.68</v>
      </c>
      <c r="S53" s="19" t="str">
        <f t="shared" si="16"/>
        <v>K2O may be applied, plant response likely</v>
      </c>
    </row>
    <row r="54" spans="1:19" ht="54" customHeight="1" x14ac:dyDescent="0.2">
      <c r="A54" s="25"/>
      <c r="B54" s="17">
        <f t="shared" si="1"/>
        <v>0</v>
      </c>
      <c r="C54" s="17">
        <f t="shared" si="2"/>
        <v>0</v>
      </c>
      <c r="D54" s="11">
        <f t="shared" si="3"/>
        <v>-3.26</v>
      </c>
      <c r="E54" s="11">
        <f t="shared" si="4"/>
        <v>-103.5</v>
      </c>
      <c r="F54" s="11">
        <f t="shared" si="5"/>
        <v>-3.26</v>
      </c>
      <c r="G54" s="11">
        <f t="shared" si="6"/>
        <v>0</v>
      </c>
      <c r="H54" s="11" t="str">
        <f t="shared" si="7"/>
        <v>L-</v>
      </c>
      <c r="I54" s="11">
        <f t="shared" si="8"/>
        <v>3</v>
      </c>
      <c r="J54" s="11">
        <f t="shared" si="9"/>
        <v>130.68</v>
      </c>
      <c r="K54" s="15" t="str">
        <f t="shared" si="10"/>
        <v>P2O5 may be applied, plant response likely</v>
      </c>
      <c r="M54" s="26"/>
      <c r="N54" s="18">
        <f t="shared" si="11"/>
        <v>0</v>
      </c>
      <c r="O54" s="12">
        <f t="shared" si="12"/>
        <v>0</v>
      </c>
      <c r="P54" s="12" t="str">
        <f t="shared" si="13"/>
        <v>L-</v>
      </c>
      <c r="Q54" s="12">
        <f t="shared" si="14"/>
        <v>3</v>
      </c>
      <c r="R54" s="12">
        <f t="shared" si="15"/>
        <v>130.68</v>
      </c>
      <c r="S54" s="20" t="str">
        <f t="shared" si="16"/>
        <v>K2O may be applied, plant response likely</v>
      </c>
    </row>
    <row r="55" spans="1:19" ht="54" customHeight="1" x14ac:dyDescent="0.2">
      <c r="A55" s="24"/>
      <c r="B55" s="16">
        <f t="shared" si="1"/>
        <v>0</v>
      </c>
      <c r="C55" s="16">
        <f t="shared" si="2"/>
        <v>0</v>
      </c>
      <c r="D55" s="4">
        <f t="shared" si="3"/>
        <v>-3.26</v>
      </c>
      <c r="E55" s="4">
        <f t="shared" si="4"/>
        <v>-103.5</v>
      </c>
      <c r="F55" s="4">
        <f t="shared" si="5"/>
        <v>-3.26</v>
      </c>
      <c r="G55" s="4">
        <f t="shared" si="6"/>
        <v>0</v>
      </c>
      <c r="H55" s="4" t="str">
        <f t="shared" si="7"/>
        <v>L-</v>
      </c>
      <c r="I55" s="4">
        <f t="shared" si="8"/>
        <v>3</v>
      </c>
      <c r="J55" s="4">
        <f t="shared" si="9"/>
        <v>130.68</v>
      </c>
      <c r="K55" s="14" t="str">
        <f t="shared" si="10"/>
        <v>P2O5 may be applied, plant response likely</v>
      </c>
      <c r="M55" s="24"/>
      <c r="N55" s="16">
        <f t="shared" si="11"/>
        <v>0</v>
      </c>
      <c r="O55" s="4">
        <f t="shared" si="12"/>
        <v>0</v>
      </c>
      <c r="P55" s="4" t="str">
        <f t="shared" si="13"/>
        <v>L-</v>
      </c>
      <c r="Q55" s="4">
        <f t="shared" si="14"/>
        <v>3</v>
      </c>
      <c r="R55" s="4">
        <f t="shared" si="15"/>
        <v>130.68</v>
      </c>
      <c r="S55" s="19" t="str">
        <f t="shared" si="16"/>
        <v>K2O may be applied, plant response likely</v>
      </c>
    </row>
    <row r="56" spans="1:19" ht="54" customHeight="1" thickBot="1" x14ac:dyDescent="0.25">
      <c r="A56" s="27"/>
      <c r="B56" s="17">
        <f t="shared" si="1"/>
        <v>0</v>
      </c>
      <c r="C56" s="17">
        <f t="shared" si="2"/>
        <v>0</v>
      </c>
      <c r="D56" s="11">
        <f t="shared" si="3"/>
        <v>-3.26</v>
      </c>
      <c r="E56" s="11">
        <f t="shared" si="4"/>
        <v>-103.5</v>
      </c>
      <c r="F56" s="11">
        <f t="shared" si="5"/>
        <v>-3.26</v>
      </c>
      <c r="G56" s="11">
        <f t="shared" si="6"/>
        <v>0</v>
      </c>
      <c r="H56" s="11" t="str">
        <f t="shared" si="7"/>
        <v>L-</v>
      </c>
      <c r="I56" s="11">
        <f t="shared" si="8"/>
        <v>3</v>
      </c>
      <c r="J56" s="11">
        <f t="shared" si="9"/>
        <v>130.68</v>
      </c>
      <c r="K56" s="15" t="str">
        <f t="shared" si="10"/>
        <v>P2O5 may be applied, plant response likely</v>
      </c>
      <c r="M56" s="28"/>
      <c r="N56" s="18">
        <f t="shared" si="11"/>
        <v>0</v>
      </c>
      <c r="O56" s="12">
        <f t="shared" si="12"/>
        <v>0</v>
      </c>
      <c r="P56" s="12" t="str">
        <f t="shared" si="13"/>
        <v>L-</v>
      </c>
      <c r="Q56" s="12">
        <f t="shared" si="14"/>
        <v>3</v>
      </c>
      <c r="R56" s="12">
        <f t="shared" si="15"/>
        <v>130.68</v>
      </c>
      <c r="S56" s="20" t="str">
        <f t="shared" si="16"/>
        <v>K2O may be applied, plant response likely</v>
      </c>
    </row>
    <row r="59" spans="1:19" hidden="1" x14ac:dyDescent="0.2">
      <c r="B59" t="s">
        <v>6</v>
      </c>
      <c r="C59" t="s">
        <v>7</v>
      </c>
    </row>
    <row r="60" spans="1:19" hidden="1" x14ac:dyDescent="0.2">
      <c r="B60">
        <v>-500</v>
      </c>
      <c r="C60" s="3" t="s">
        <v>8</v>
      </c>
    </row>
    <row r="61" spans="1:19" hidden="1" x14ac:dyDescent="0.2">
      <c r="B61">
        <v>0</v>
      </c>
      <c r="C61" s="3" t="s">
        <v>8</v>
      </c>
    </row>
    <row r="62" spans="1:19" hidden="1" x14ac:dyDescent="0.2">
      <c r="B62">
        <v>2</v>
      </c>
      <c r="C62" s="3" t="s">
        <v>9</v>
      </c>
    </row>
    <row r="63" spans="1:19" hidden="1" x14ac:dyDescent="0.2">
      <c r="B63">
        <v>5</v>
      </c>
      <c r="C63" s="3" t="s">
        <v>10</v>
      </c>
    </row>
    <row r="64" spans="1:19" hidden="1" x14ac:dyDescent="0.2">
      <c r="B64">
        <v>6</v>
      </c>
      <c r="C64" s="3" t="s">
        <v>11</v>
      </c>
      <c r="D64" s="5"/>
    </row>
    <row r="65" spans="2:4" hidden="1" x14ac:dyDescent="0.2">
      <c r="B65">
        <v>11</v>
      </c>
      <c r="C65" s="3" t="s">
        <v>12</v>
      </c>
    </row>
    <row r="66" spans="2:4" hidden="1" x14ac:dyDescent="0.2">
      <c r="B66">
        <v>16</v>
      </c>
      <c r="C66" s="3" t="s">
        <v>13</v>
      </c>
    </row>
    <row r="67" spans="2:4" hidden="1" x14ac:dyDescent="0.2">
      <c r="B67">
        <v>18</v>
      </c>
      <c r="C67" s="3" t="s">
        <v>14</v>
      </c>
      <c r="D67" s="5"/>
    </row>
    <row r="68" spans="2:4" hidden="1" x14ac:dyDescent="0.2">
      <c r="B68">
        <v>28</v>
      </c>
      <c r="C68" s="3" t="s">
        <v>15</v>
      </c>
    </row>
    <row r="69" spans="2:4" hidden="1" x14ac:dyDescent="0.2">
      <c r="B69">
        <v>43</v>
      </c>
      <c r="C69" s="3" t="s">
        <v>16</v>
      </c>
    </row>
    <row r="70" spans="2:4" hidden="1" x14ac:dyDescent="0.2">
      <c r="B70">
        <v>56</v>
      </c>
      <c r="C70" s="3" t="s">
        <v>17</v>
      </c>
    </row>
    <row r="71" spans="2:4" hidden="1" x14ac:dyDescent="0.2">
      <c r="B71" t="s">
        <v>6</v>
      </c>
      <c r="C71" s="3" t="s">
        <v>18</v>
      </c>
    </row>
    <row r="72" spans="2:4" hidden="1" x14ac:dyDescent="0.2">
      <c r="B72">
        <v>-500</v>
      </c>
      <c r="C72" s="8">
        <v>3</v>
      </c>
    </row>
    <row r="73" spans="2:4" hidden="1" x14ac:dyDescent="0.2">
      <c r="B73">
        <v>0</v>
      </c>
      <c r="C73">
        <v>3</v>
      </c>
    </row>
    <row r="74" spans="2:4" hidden="1" x14ac:dyDescent="0.2">
      <c r="B74">
        <v>2</v>
      </c>
      <c r="C74">
        <v>2.5</v>
      </c>
    </row>
    <row r="75" spans="2:4" hidden="1" x14ac:dyDescent="0.2">
      <c r="B75">
        <v>5</v>
      </c>
      <c r="C75">
        <v>2</v>
      </c>
    </row>
    <row r="76" spans="2:4" hidden="1" x14ac:dyDescent="0.2">
      <c r="B76">
        <v>6</v>
      </c>
      <c r="C76">
        <v>2</v>
      </c>
    </row>
    <row r="77" spans="2:4" hidden="1" x14ac:dyDescent="0.2">
      <c r="B77">
        <v>11</v>
      </c>
      <c r="C77">
        <v>1.5</v>
      </c>
    </row>
    <row r="78" spans="2:4" hidden="1" x14ac:dyDescent="0.2">
      <c r="B78">
        <v>16</v>
      </c>
      <c r="C78">
        <v>1</v>
      </c>
    </row>
    <row r="79" spans="2:4" hidden="1" x14ac:dyDescent="0.2">
      <c r="B79">
        <v>18</v>
      </c>
      <c r="C79">
        <v>1</v>
      </c>
    </row>
    <row r="80" spans="2:4" hidden="1" x14ac:dyDescent="0.2">
      <c r="B80">
        <v>28</v>
      </c>
      <c r="C80">
        <v>0.75</v>
      </c>
    </row>
    <row r="81" spans="2:3" hidden="1" x14ac:dyDescent="0.2">
      <c r="B81">
        <v>43</v>
      </c>
      <c r="C81">
        <v>0.5</v>
      </c>
    </row>
    <row r="82" spans="2:3" hidden="1" x14ac:dyDescent="0.2">
      <c r="B82">
        <v>56</v>
      </c>
      <c r="C82">
        <v>0</v>
      </c>
    </row>
    <row r="83" spans="2:3" hidden="1" x14ac:dyDescent="0.2"/>
    <row r="84" spans="2:3" hidden="1" x14ac:dyDescent="0.2">
      <c r="B84" t="s">
        <v>6</v>
      </c>
      <c r="C84" t="s">
        <v>24</v>
      </c>
    </row>
    <row r="85" spans="2:3" ht="17" hidden="1" x14ac:dyDescent="0.25">
      <c r="B85">
        <v>-500</v>
      </c>
      <c r="C85" t="s">
        <v>27</v>
      </c>
    </row>
    <row r="86" spans="2:3" hidden="1" x14ac:dyDescent="0.2">
      <c r="B86">
        <v>5</v>
      </c>
      <c r="C86" t="s">
        <v>28</v>
      </c>
    </row>
    <row r="87" spans="2:3" hidden="1" x14ac:dyDescent="0.2">
      <c r="B87">
        <v>6</v>
      </c>
      <c r="C87" t="s">
        <v>29</v>
      </c>
    </row>
    <row r="88" spans="2:3" ht="17" hidden="1" x14ac:dyDescent="0.25">
      <c r="B88">
        <v>18</v>
      </c>
      <c r="C88" t="s">
        <v>30</v>
      </c>
    </row>
    <row r="89" spans="2:3" ht="17" hidden="1" x14ac:dyDescent="0.25">
      <c r="B89">
        <v>55</v>
      </c>
      <c r="C89" t="s">
        <v>30</v>
      </c>
    </row>
    <row r="90" spans="2:3" ht="17" hidden="1" x14ac:dyDescent="0.25">
      <c r="B90">
        <v>56</v>
      </c>
      <c r="C90" t="s">
        <v>26</v>
      </c>
    </row>
    <row r="91" spans="2:3" hidden="1" x14ac:dyDescent="0.2">
      <c r="B91">
        <v>376</v>
      </c>
      <c r="C91" t="s">
        <v>40</v>
      </c>
    </row>
    <row r="92" spans="2:3" hidden="1" x14ac:dyDescent="0.2">
      <c r="B92">
        <v>459</v>
      </c>
      <c r="C92" t="s">
        <v>41</v>
      </c>
    </row>
    <row r="93" spans="2:3" ht="17" hidden="1" x14ac:dyDescent="0.25">
      <c r="B93">
        <v>526</v>
      </c>
      <c r="C93" t="s">
        <v>39</v>
      </c>
    </row>
    <row r="94" spans="2:3" hidden="1" x14ac:dyDescent="0.2"/>
    <row r="95" spans="2:3" hidden="1" x14ac:dyDescent="0.2">
      <c r="B95" t="s">
        <v>31</v>
      </c>
      <c r="C95" t="s">
        <v>33</v>
      </c>
    </row>
    <row r="96" spans="2:3" hidden="1" x14ac:dyDescent="0.2">
      <c r="B96">
        <v>-500</v>
      </c>
      <c r="C96" t="s">
        <v>8</v>
      </c>
    </row>
    <row r="97" spans="2:3" hidden="1" x14ac:dyDescent="0.2">
      <c r="B97">
        <v>0</v>
      </c>
      <c r="C97" t="s">
        <v>8</v>
      </c>
    </row>
    <row r="98" spans="2:3" hidden="1" x14ac:dyDescent="0.2">
      <c r="B98">
        <v>8</v>
      </c>
      <c r="C98" t="s">
        <v>9</v>
      </c>
    </row>
    <row r="99" spans="2:3" hidden="1" x14ac:dyDescent="0.2">
      <c r="B99">
        <v>28</v>
      </c>
      <c r="C99" t="s">
        <v>10</v>
      </c>
    </row>
    <row r="100" spans="2:3" hidden="1" x14ac:dyDescent="0.2">
      <c r="B100">
        <v>38</v>
      </c>
      <c r="C100" t="s">
        <v>11</v>
      </c>
    </row>
    <row r="101" spans="2:3" hidden="1" x14ac:dyDescent="0.2">
      <c r="B101">
        <v>51</v>
      </c>
      <c r="C101" t="s">
        <v>12</v>
      </c>
    </row>
    <row r="102" spans="2:3" hidden="1" x14ac:dyDescent="0.2">
      <c r="B102">
        <v>76</v>
      </c>
      <c r="C102" t="s">
        <v>13</v>
      </c>
    </row>
    <row r="103" spans="2:3" hidden="1" x14ac:dyDescent="0.2">
      <c r="B103">
        <v>88</v>
      </c>
      <c r="C103" t="s">
        <v>14</v>
      </c>
    </row>
    <row r="104" spans="2:3" hidden="1" x14ac:dyDescent="0.2">
      <c r="B104">
        <v>106</v>
      </c>
      <c r="C104" t="s">
        <v>15</v>
      </c>
    </row>
    <row r="105" spans="2:3" hidden="1" x14ac:dyDescent="0.2">
      <c r="B105">
        <v>141</v>
      </c>
      <c r="C105" t="s">
        <v>16</v>
      </c>
    </row>
    <row r="106" spans="2:3" hidden="1" x14ac:dyDescent="0.2">
      <c r="B106">
        <v>156</v>
      </c>
      <c r="C106" t="s">
        <v>17</v>
      </c>
    </row>
    <row r="107" spans="2:3" hidden="1" x14ac:dyDescent="0.2"/>
    <row r="108" spans="2:3" hidden="1" x14ac:dyDescent="0.2">
      <c r="B108" t="s">
        <v>31</v>
      </c>
      <c r="C108" t="s">
        <v>18</v>
      </c>
    </row>
    <row r="109" spans="2:3" hidden="1" x14ac:dyDescent="0.2">
      <c r="B109">
        <v>-500</v>
      </c>
      <c r="C109">
        <v>3</v>
      </c>
    </row>
    <row r="110" spans="2:3" hidden="1" x14ac:dyDescent="0.2">
      <c r="B110">
        <v>0</v>
      </c>
      <c r="C110">
        <v>3</v>
      </c>
    </row>
    <row r="111" spans="2:3" hidden="1" x14ac:dyDescent="0.2">
      <c r="B111">
        <v>8</v>
      </c>
      <c r="C111">
        <v>2.5</v>
      </c>
    </row>
    <row r="112" spans="2:3" hidden="1" x14ac:dyDescent="0.2">
      <c r="B112">
        <v>28</v>
      </c>
      <c r="C112">
        <v>2</v>
      </c>
    </row>
    <row r="113" spans="2:3" hidden="1" x14ac:dyDescent="0.2">
      <c r="B113">
        <v>38</v>
      </c>
      <c r="C113">
        <v>2</v>
      </c>
    </row>
    <row r="114" spans="2:3" hidden="1" x14ac:dyDescent="0.2">
      <c r="B114">
        <v>51</v>
      </c>
      <c r="C114">
        <v>1.5</v>
      </c>
    </row>
    <row r="115" spans="2:3" hidden="1" x14ac:dyDescent="0.2">
      <c r="B115">
        <v>76</v>
      </c>
      <c r="C115">
        <v>1</v>
      </c>
    </row>
    <row r="116" spans="2:3" hidden="1" x14ac:dyDescent="0.2">
      <c r="B116">
        <v>88</v>
      </c>
      <c r="C116">
        <v>1</v>
      </c>
    </row>
    <row r="117" spans="2:3" hidden="1" x14ac:dyDescent="0.2">
      <c r="B117">
        <v>106</v>
      </c>
      <c r="C117">
        <v>0.75</v>
      </c>
    </row>
    <row r="118" spans="2:3" hidden="1" x14ac:dyDescent="0.2">
      <c r="B118">
        <v>141</v>
      </c>
      <c r="C118">
        <v>0.5</v>
      </c>
    </row>
    <row r="119" spans="2:3" hidden="1" x14ac:dyDescent="0.2">
      <c r="B119">
        <v>156</v>
      </c>
      <c r="C119">
        <v>0</v>
      </c>
    </row>
    <row r="120" spans="2:3" hidden="1" x14ac:dyDescent="0.2"/>
    <row r="121" spans="2:3" hidden="1" x14ac:dyDescent="0.2">
      <c r="B121" t="s">
        <v>31</v>
      </c>
      <c r="C121" t="s">
        <v>32</v>
      </c>
    </row>
    <row r="122" spans="2:3" hidden="1" x14ac:dyDescent="0.2">
      <c r="B122">
        <v>-500</v>
      </c>
      <c r="C122" t="s">
        <v>35</v>
      </c>
    </row>
    <row r="123" spans="2:3" hidden="1" x14ac:dyDescent="0.2">
      <c r="B123">
        <v>37</v>
      </c>
      <c r="C123" t="s">
        <v>35</v>
      </c>
    </row>
    <row r="124" spans="2:3" hidden="1" x14ac:dyDescent="0.2">
      <c r="B124">
        <v>38</v>
      </c>
      <c r="C124" t="s">
        <v>36</v>
      </c>
    </row>
    <row r="125" spans="2:3" hidden="1" x14ac:dyDescent="0.2">
      <c r="B125">
        <v>88</v>
      </c>
      <c r="C125" t="s">
        <v>37</v>
      </c>
    </row>
    <row r="126" spans="2:3" hidden="1" x14ac:dyDescent="0.2">
      <c r="B126">
        <v>155</v>
      </c>
      <c r="C126" t="s">
        <v>37</v>
      </c>
    </row>
    <row r="127" spans="2:3" hidden="1" x14ac:dyDescent="0.2">
      <c r="B127">
        <v>156</v>
      </c>
      <c r="C127" t="s">
        <v>38</v>
      </c>
    </row>
  </sheetData>
  <sheetProtection algorithmName="SHA-512" hashValue="2jM2r9eBzxgnS78mqQ5cVwFLkzsHuksvlef5GUuQtkNMwzfj8Y1Fiv6rmmR7MqfsiL2dv2tbqv5peosk3dfw6g==" saltValue="xWhwGLyMpLVAkt+d16pw8w==" spinCount="100000" sheet="1" objects="1" scenarios="1"/>
  <conditionalFormatting sqref="H7:H56">
    <cfRule type="cellIs" dxfId="768" priority="111" operator="equal">
      <formula>"VH"</formula>
    </cfRule>
  </conditionalFormatting>
  <conditionalFormatting sqref="I7:I56">
    <cfRule type="cellIs" dxfId="767" priority="110" operator="equal">
      <formula>0</formula>
    </cfRule>
  </conditionalFormatting>
  <conditionalFormatting sqref="J7:J56">
    <cfRule type="cellIs" dxfId="766" priority="109" operator="equal">
      <formula>0</formula>
    </cfRule>
  </conditionalFormatting>
  <conditionalFormatting sqref="K7:K56">
    <cfRule type="cellIs" dxfId="765" priority="105" operator="equal">
      <formula>$C$93</formula>
    </cfRule>
    <cfRule type="cellIs" dxfId="764" priority="106" operator="equal">
      <formula>$C$92</formula>
    </cfRule>
    <cfRule type="cellIs" dxfId="763" priority="107" operator="equal">
      <formula>$C$91</formula>
    </cfRule>
    <cfRule type="cellIs" dxfId="762" priority="108" operator="equal">
      <formula>$C$90</formula>
    </cfRule>
  </conditionalFormatting>
  <conditionalFormatting sqref="G8:G56">
    <cfRule type="cellIs" dxfId="761" priority="104" operator="equal">
      <formula>"VH"</formula>
    </cfRule>
  </conditionalFormatting>
  <conditionalFormatting sqref="G7:G56">
    <cfRule type="cellIs" dxfId="760" priority="103" operator="greaterThan">
      <formula>55</formula>
    </cfRule>
  </conditionalFormatting>
  <conditionalFormatting sqref="G7:K7">
    <cfRule type="expression" dxfId="759" priority="100">
      <formula>$A$7=$Q$1</formula>
    </cfRule>
  </conditionalFormatting>
  <conditionalFormatting sqref="G8:K8">
    <cfRule type="expression" dxfId="758" priority="99">
      <formula>$A$8=$Q$1</formula>
    </cfRule>
  </conditionalFormatting>
  <conditionalFormatting sqref="G9:K9">
    <cfRule type="expression" dxfId="757" priority="98">
      <formula>$A$9=$Q$1</formula>
    </cfRule>
  </conditionalFormatting>
  <conditionalFormatting sqref="G10:K10">
    <cfRule type="expression" dxfId="756" priority="97">
      <formula>$A$10=$Q$1</formula>
    </cfRule>
  </conditionalFormatting>
  <conditionalFormatting sqref="G11:K11">
    <cfRule type="expression" dxfId="755" priority="96">
      <formula>$A$11=$Q$1</formula>
    </cfRule>
  </conditionalFormatting>
  <conditionalFormatting sqref="G12:K12">
    <cfRule type="expression" dxfId="754" priority="95">
      <formula>$A$12=$Q$1</formula>
    </cfRule>
  </conditionalFormatting>
  <conditionalFormatting sqref="G13:K13">
    <cfRule type="expression" dxfId="753" priority="94">
      <formula>$A$13=$Q$1</formula>
    </cfRule>
  </conditionalFormatting>
  <conditionalFormatting sqref="G14:K14">
    <cfRule type="expression" dxfId="752" priority="93">
      <formula>$A$14=$Q$1</formula>
    </cfRule>
  </conditionalFormatting>
  <conditionalFormatting sqref="G15:K15">
    <cfRule type="expression" dxfId="751" priority="92">
      <formula>$A$15=$Q$1</formula>
    </cfRule>
  </conditionalFormatting>
  <conditionalFormatting sqref="G16:K16">
    <cfRule type="expression" dxfId="750" priority="91">
      <formula>$A$16=$Q$1</formula>
    </cfRule>
  </conditionalFormatting>
  <conditionalFormatting sqref="G17:K17">
    <cfRule type="expression" dxfId="749" priority="90">
      <formula>$A$17=$Q$1</formula>
    </cfRule>
  </conditionalFormatting>
  <conditionalFormatting sqref="G18:K18">
    <cfRule type="expression" dxfId="748" priority="89">
      <formula>$A$18=$Q$1</formula>
    </cfRule>
  </conditionalFormatting>
  <conditionalFormatting sqref="G19:K19">
    <cfRule type="expression" dxfId="747" priority="88">
      <formula>$A$19=$Q$1</formula>
    </cfRule>
  </conditionalFormatting>
  <conditionalFormatting sqref="G20:K20">
    <cfRule type="expression" dxfId="746" priority="87">
      <formula>$A$20=$Q$1</formula>
    </cfRule>
  </conditionalFormatting>
  <conditionalFormatting sqref="G21:K21">
    <cfRule type="expression" dxfId="745" priority="86">
      <formula>$A$21=$Q$1</formula>
    </cfRule>
  </conditionalFormatting>
  <conditionalFormatting sqref="G22:K22">
    <cfRule type="expression" dxfId="744" priority="85">
      <formula>$A$22=$Q$1</formula>
    </cfRule>
  </conditionalFormatting>
  <conditionalFormatting sqref="G23:K23">
    <cfRule type="expression" dxfId="743" priority="84">
      <formula>$A$23=$Q$1</formula>
    </cfRule>
  </conditionalFormatting>
  <conditionalFormatting sqref="G24:K24">
    <cfRule type="expression" dxfId="742" priority="83">
      <formula>$A$24=$Q$1</formula>
    </cfRule>
  </conditionalFormatting>
  <conditionalFormatting sqref="G25:K25">
    <cfRule type="expression" dxfId="741" priority="82">
      <formula>$A$25=$Q$1</formula>
    </cfRule>
  </conditionalFormatting>
  <conditionalFormatting sqref="G26:K26">
    <cfRule type="expression" dxfId="740" priority="81">
      <formula>$A$26=$Q$1</formula>
    </cfRule>
  </conditionalFormatting>
  <conditionalFormatting sqref="G27:K27">
    <cfRule type="expression" dxfId="739" priority="80">
      <formula>$A$27=$Q$1</formula>
    </cfRule>
  </conditionalFormatting>
  <conditionalFormatting sqref="G28:K28">
    <cfRule type="expression" dxfId="738" priority="79">
      <formula>$A$28=$Q$1</formula>
    </cfRule>
  </conditionalFormatting>
  <conditionalFormatting sqref="G29:K29">
    <cfRule type="expression" dxfId="737" priority="78">
      <formula>$A$29=$Q$1</formula>
    </cfRule>
  </conditionalFormatting>
  <conditionalFormatting sqref="G30:K30">
    <cfRule type="expression" dxfId="736" priority="77">
      <formula>$A$30=$Q$1</formula>
    </cfRule>
  </conditionalFormatting>
  <conditionalFormatting sqref="G31:K31">
    <cfRule type="expression" dxfId="735" priority="76">
      <formula>$A$31=$Q$1</formula>
    </cfRule>
  </conditionalFormatting>
  <conditionalFormatting sqref="G32:K32">
    <cfRule type="expression" dxfId="734" priority="75">
      <formula>$A$32=$Q$1</formula>
    </cfRule>
  </conditionalFormatting>
  <conditionalFormatting sqref="G33:K33">
    <cfRule type="expression" dxfId="733" priority="74">
      <formula>$A$33=$Q$1</formula>
    </cfRule>
  </conditionalFormatting>
  <conditionalFormatting sqref="G34:K34">
    <cfRule type="expression" dxfId="732" priority="73">
      <formula>$A$34=$Q$1</formula>
    </cfRule>
  </conditionalFormatting>
  <conditionalFormatting sqref="G35:K35">
    <cfRule type="expression" dxfId="731" priority="72">
      <formula>$A$35=$Q$1</formula>
    </cfRule>
  </conditionalFormatting>
  <conditionalFormatting sqref="G36:K36">
    <cfRule type="expression" dxfId="730" priority="71">
      <formula>$A$36=$Q$1</formula>
    </cfRule>
  </conditionalFormatting>
  <conditionalFormatting sqref="G37:K37">
    <cfRule type="expression" dxfId="729" priority="70">
      <formula>$A$37=$Q$1</formula>
    </cfRule>
  </conditionalFormatting>
  <conditionalFormatting sqref="G38:K38">
    <cfRule type="expression" dxfId="728" priority="69">
      <formula>$A$38=$Q$1</formula>
    </cfRule>
  </conditionalFormatting>
  <conditionalFormatting sqref="G39:K39">
    <cfRule type="expression" dxfId="727" priority="68">
      <formula>$A$39=$Q$1</formula>
    </cfRule>
  </conditionalFormatting>
  <conditionalFormatting sqref="G40:K40">
    <cfRule type="expression" dxfId="726" priority="67">
      <formula>$A$40=$Q$1</formula>
    </cfRule>
  </conditionalFormatting>
  <conditionalFormatting sqref="G41:K41">
    <cfRule type="expression" dxfId="725" priority="66">
      <formula>$A$41=$Q$1</formula>
    </cfRule>
  </conditionalFormatting>
  <conditionalFormatting sqref="G42:K42">
    <cfRule type="expression" dxfId="724" priority="65">
      <formula>$A$42=$Q$1</formula>
    </cfRule>
  </conditionalFormatting>
  <conditionalFormatting sqref="G43:K43">
    <cfRule type="expression" dxfId="723" priority="64">
      <formula>$A$43=$Q$1</formula>
    </cfRule>
  </conditionalFormatting>
  <conditionalFormatting sqref="G44:K44">
    <cfRule type="expression" dxfId="722" priority="63">
      <formula>$A$44=$Q$1</formula>
    </cfRule>
  </conditionalFormatting>
  <conditionalFormatting sqref="G45:K45">
    <cfRule type="expression" dxfId="721" priority="62">
      <formula>$A$45=$Q$1</formula>
    </cfRule>
  </conditionalFormatting>
  <conditionalFormatting sqref="G46:K46">
    <cfRule type="expression" dxfId="720" priority="61">
      <formula>$A$46=$Q$1</formula>
    </cfRule>
  </conditionalFormatting>
  <conditionalFormatting sqref="G47:K47">
    <cfRule type="expression" dxfId="719" priority="60">
      <formula>$A$47=$Q$1</formula>
    </cfRule>
  </conditionalFormatting>
  <conditionalFormatting sqref="G48:K48">
    <cfRule type="expression" dxfId="718" priority="59">
      <formula>$A$48=$Q$1</formula>
    </cfRule>
  </conditionalFormatting>
  <conditionalFormatting sqref="G49:K49">
    <cfRule type="expression" dxfId="717" priority="58">
      <formula>$A$49=$Q$1</formula>
    </cfRule>
  </conditionalFormatting>
  <conditionalFormatting sqref="G50:K50">
    <cfRule type="expression" dxfId="716" priority="57">
      <formula>$A$50=$Q$1</formula>
    </cfRule>
  </conditionalFormatting>
  <conditionalFormatting sqref="G51:K51">
    <cfRule type="expression" dxfId="715" priority="56">
      <formula>$A$51=$Q$1</formula>
    </cfRule>
  </conditionalFormatting>
  <conditionalFormatting sqref="G52:K52">
    <cfRule type="expression" dxfId="714" priority="55">
      <formula>$A$52=$Q$1</formula>
    </cfRule>
  </conditionalFormatting>
  <conditionalFormatting sqref="G53:K53">
    <cfRule type="expression" dxfId="713" priority="54">
      <formula>$A$53=$Q$1</formula>
    </cfRule>
  </conditionalFormatting>
  <conditionalFormatting sqref="G54:K54">
    <cfRule type="expression" dxfId="712" priority="53">
      <formula>$A$54=$Q$1</formula>
    </cfRule>
  </conditionalFormatting>
  <conditionalFormatting sqref="G55:K55">
    <cfRule type="expression" dxfId="711" priority="52">
      <formula>$A$55=$Q$1</formula>
    </cfRule>
  </conditionalFormatting>
  <conditionalFormatting sqref="G56:K56">
    <cfRule type="expression" dxfId="710" priority="51">
      <formula>$A$56=$Q$1</formula>
    </cfRule>
  </conditionalFormatting>
  <conditionalFormatting sqref="O7:S7">
    <cfRule type="expression" dxfId="709" priority="50">
      <formula>$M$7=$Q$1</formula>
    </cfRule>
  </conditionalFormatting>
  <conditionalFormatting sqref="O8:S8">
    <cfRule type="expression" dxfId="708" priority="49">
      <formula>$M$8=$Q$1</formula>
    </cfRule>
  </conditionalFormatting>
  <conditionalFormatting sqref="O9:S9">
    <cfRule type="expression" dxfId="707" priority="48">
      <formula>$M$9=$Q$1</formula>
    </cfRule>
  </conditionalFormatting>
  <conditionalFormatting sqref="O10:S10">
    <cfRule type="expression" dxfId="706" priority="47">
      <formula>$M$10=$Q$1</formula>
    </cfRule>
  </conditionalFormatting>
  <conditionalFormatting sqref="O11:S11">
    <cfRule type="expression" dxfId="705" priority="46">
      <formula>$M$11=$Q$1</formula>
    </cfRule>
  </conditionalFormatting>
  <conditionalFormatting sqref="O12:S12">
    <cfRule type="expression" dxfId="704" priority="45">
      <formula>$M$12=$Q$1</formula>
    </cfRule>
  </conditionalFormatting>
  <conditionalFormatting sqref="O13:S13">
    <cfRule type="expression" dxfId="703" priority="44">
      <formula>$M$13=$Q$1</formula>
    </cfRule>
  </conditionalFormatting>
  <conditionalFormatting sqref="O14:S14">
    <cfRule type="expression" dxfId="702" priority="43">
      <formula>$M$14=$Q$1</formula>
    </cfRule>
  </conditionalFormatting>
  <conditionalFormatting sqref="O15:S15">
    <cfRule type="expression" dxfId="701" priority="42">
      <formula>$M$15=$Q$1</formula>
    </cfRule>
  </conditionalFormatting>
  <conditionalFormatting sqref="O16:S16">
    <cfRule type="expression" dxfId="700" priority="41">
      <formula>$M$16=$Q$1</formula>
    </cfRule>
  </conditionalFormatting>
  <conditionalFormatting sqref="O17:S17">
    <cfRule type="expression" dxfId="699" priority="40">
      <formula>$M$17=$Q$1</formula>
    </cfRule>
  </conditionalFormatting>
  <conditionalFormatting sqref="O18:S18">
    <cfRule type="expression" dxfId="698" priority="39">
      <formula>$M$18=$Q$1</formula>
    </cfRule>
  </conditionalFormatting>
  <conditionalFormatting sqref="O19:S19">
    <cfRule type="expression" dxfId="697" priority="38">
      <formula>$M$19=$Q$1</formula>
    </cfRule>
  </conditionalFormatting>
  <conditionalFormatting sqref="O20:S20">
    <cfRule type="expression" dxfId="696" priority="37">
      <formula>$M$20=$Q$1</formula>
    </cfRule>
  </conditionalFormatting>
  <conditionalFormatting sqref="O21:S21">
    <cfRule type="expression" dxfId="695" priority="36">
      <formula>$M$21=$Q$1</formula>
    </cfRule>
  </conditionalFormatting>
  <conditionalFormatting sqref="O22:S22">
    <cfRule type="expression" dxfId="694" priority="35">
      <formula>$M$22=$Q$1</formula>
    </cfRule>
  </conditionalFormatting>
  <conditionalFormatting sqref="O23:S23">
    <cfRule type="expression" dxfId="693" priority="34">
      <formula>$M$23=$Q$1</formula>
    </cfRule>
  </conditionalFormatting>
  <conditionalFormatting sqref="O24:S24">
    <cfRule type="expression" dxfId="692" priority="33">
      <formula>$M$24=$Q$1</formula>
    </cfRule>
  </conditionalFormatting>
  <conditionalFormatting sqref="O25:S25">
    <cfRule type="expression" dxfId="691" priority="32">
      <formula>$M$25=$Q$1</formula>
    </cfRule>
  </conditionalFormatting>
  <conditionalFormatting sqref="O26:S26">
    <cfRule type="expression" dxfId="690" priority="31">
      <formula>$M$26=$Q$1</formula>
    </cfRule>
  </conditionalFormatting>
  <conditionalFormatting sqref="O27:S27">
    <cfRule type="expression" dxfId="689" priority="30">
      <formula>$M$27=$Q$1</formula>
    </cfRule>
  </conditionalFormatting>
  <conditionalFormatting sqref="O28:S28">
    <cfRule type="expression" dxfId="688" priority="29">
      <formula>$M$28=$Q$1</formula>
    </cfRule>
  </conditionalFormatting>
  <conditionalFormatting sqref="O29:S29">
    <cfRule type="expression" dxfId="687" priority="28">
      <formula>$M$29=$Q$1</formula>
    </cfRule>
  </conditionalFormatting>
  <conditionalFormatting sqref="O30:S30">
    <cfRule type="expression" dxfId="686" priority="27">
      <formula>$M$30=$Q$1</formula>
    </cfRule>
  </conditionalFormatting>
  <conditionalFormatting sqref="O31:S31">
    <cfRule type="expression" dxfId="685" priority="26">
      <formula>$M$31=$Q$1</formula>
    </cfRule>
  </conditionalFormatting>
  <conditionalFormatting sqref="O32:S32">
    <cfRule type="expression" dxfId="684" priority="25">
      <formula>$M$32=$Q$1</formula>
    </cfRule>
  </conditionalFormatting>
  <conditionalFormatting sqref="O33:S33">
    <cfRule type="expression" dxfId="683" priority="24">
      <formula>$M$33=$Q$1</formula>
    </cfRule>
  </conditionalFormatting>
  <conditionalFormatting sqref="O34:S34">
    <cfRule type="expression" dxfId="682" priority="23">
      <formula>$M$34=$Q$1</formula>
    </cfRule>
  </conditionalFormatting>
  <conditionalFormatting sqref="O35:S35">
    <cfRule type="expression" dxfId="681" priority="22">
      <formula>$M$35=$Q$1</formula>
    </cfRule>
  </conditionalFormatting>
  <conditionalFormatting sqref="O36:S36">
    <cfRule type="expression" dxfId="680" priority="21">
      <formula>$M$36=$Q$1</formula>
    </cfRule>
  </conditionalFormatting>
  <conditionalFormatting sqref="O37:S37">
    <cfRule type="expression" dxfId="679" priority="20">
      <formula>$M$37=$Q$1</formula>
    </cfRule>
  </conditionalFormatting>
  <conditionalFormatting sqref="O38:S38">
    <cfRule type="expression" dxfId="678" priority="19">
      <formula>$M$38=$Q$1</formula>
    </cfRule>
  </conditionalFormatting>
  <conditionalFormatting sqref="O39:S39">
    <cfRule type="expression" dxfId="677" priority="18">
      <formula>$M$39=$Q$1</formula>
    </cfRule>
  </conditionalFormatting>
  <conditionalFormatting sqref="O40:S40">
    <cfRule type="expression" dxfId="676" priority="17">
      <formula>$M$40=$Q$1</formula>
    </cfRule>
  </conditionalFormatting>
  <conditionalFormatting sqref="O41:S41">
    <cfRule type="expression" dxfId="675" priority="16">
      <formula>$M$41=$Q$1</formula>
    </cfRule>
  </conditionalFormatting>
  <conditionalFormatting sqref="O42:S42">
    <cfRule type="expression" dxfId="674" priority="15">
      <formula>$M$42=$Q$1</formula>
    </cfRule>
  </conditionalFormatting>
  <conditionalFormatting sqref="O43:S43">
    <cfRule type="expression" dxfId="673" priority="14">
      <formula>$M$43=$Q$1</formula>
    </cfRule>
  </conditionalFormatting>
  <conditionalFormatting sqref="O44:S44">
    <cfRule type="expression" dxfId="672" priority="13">
      <formula>$M$44=$Q$1</formula>
    </cfRule>
  </conditionalFormatting>
  <conditionalFormatting sqref="O45:S45">
    <cfRule type="expression" dxfId="671" priority="12">
      <formula>$M$45=$Q$1</formula>
    </cfRule>
  </conditionalFormatting>
  <conditionalFormatting sqref="O46:S46">
    <cfRule type="expression" dxfId="670" priority="11">
      <formula>$M$46=$Q$1</formula>
    </cfRule>
  </conditionalFormatting>
  <conditionalFormatting sqref="O47:S47">
    <cfRule type="expression" dxfId="669" priority="10">
      <formula>$M$47=$Q$1</formula>
    </cfRule>
  </conditionalFormatting>
  <conditionalFormatting sqref="O48:S48">
    <cfRule type="expression" dxfId="668" priority="9">
      <formula>$M$48=$Q$1</formula>
    </cfRule>
  </conditionalFormatting>
  <conditionalFormatting sqref="O49:S49">
    <cfRule type="expression" dxfId="667" priority="8">
      <formula>$M$49=$Q$1</formula>
    </cfRule>
  </conditionalFormatting>
  <conditionalFormatting sqref="O50:S50">
    <cfRule type="expression" dxfId="666" priority="7">
      <formula>$M$50=$Q$1</formula>
    </cfRule>
  </conditionalFormatting>
  <conditionalFormatting sqref="O51:S51">
    <cfRule type="expression" dxfId="665" priority="6">
      <formula>$M$51=$Q$1</formula>
    </cfRule>
  </conditionalFormatting>
  <conditionalFormatting sqref="O52:S52">
    <cfRule type="expression" dxfId="664" priority="5">
      <formula>$M$52=$Q$1</formula>
    </cfRule>
  </conditionalFormatting>
  <conditionalFormatting sqref="O53:S53">
    <cfRule type="expression" dxfId="663" priority="4">
      <formula>$M$53=$Q$1</formula>
    </cfRule>
  </conditionalFormatting>
  <conditionalFormatting sqref="O54:S54">
    <cfRule type="expression" dxfId="662" priority="3">
      <formula>$M$54=$Q$1</formula>
    </cfRule>
  </conditionalFormatting>
  <conditionalFormatting sqref="O55:S55">
    <cfRule type="expression" dxfId="661" priority="2">
      <formula>$M$55=$Q$1</formula>
    </cfRule>
  </conditionalFormatting>
  <conditionalFormatting sqref="O56:S56">
    <cfRule type="expression" dxfId="660" priority="1">
      <formula>$M$56=$Q$1</formula>
    </cfRule>
  </conditionalFormatting>
  <pageMargins left="0.7" right="0.7" top="0.75" bottom="0.75" header="0.3" footer="0.3"/>
  <pageSetup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15</vt:i4>
      </vt:variant>
    </vt:vector>
  </HeadingPairs>
  <TitlesOfParts>
    <vt:vector size="15" baseType="lpstr">
      <vt:lpstr>INSTRUCTIONS</vt:lpstr>
      <vt:lpstr>PPM &amp; Lb per Ac</vt:lpstr>
      <vt:lpstr>P2O5 Lb per A &amp; P PPM</vt:lpstr>
      <vt:lpstr>Agri-Analysis</vt:lpstr>
      <vt:lpstr>Agrolab</vt:lpstr>
      <vt:lpstr>AgSource Harris</vt:lpstr>
      <vt:lpstr>A&amp;L Great Lakes</vt:lpstr>
      <vt:lpstr>Brookside</vt:lpstr>
      <vt:lpstr>Logan</vt:lpstr>
      <vt:lpstr>Midwest</vt:lpstr>
      <vt:lpstr>Spectrum</vt:lpstr>
      <vt:lpstr>Virginia Tech</vt:lpstr>
      <vt:lpstr>Waters-Camilla</vt:lpstr>
      <vt:lpstr>Waters-Warsaw</vt:lpstr>
      <vt:lpstr>Waypoint</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hub72337</dc:creator>
  <cp:lastModifiedBy>Greiner, Lori</cp:lastModifiedBy>
  <dcterms:created xsi:type="dcterms:W3CDTF">2017-08-24T17:04:18Z</dcterms:created>
  <dcterms:modified xsi:type="dcterms:W3CDTF">2018-11-19T21:14:21Z</dcterms:modified>
</cp:coreProperties>
</file>